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sıl tablo" sheetId="7" r:id="rId1"/>
    <sheet name="GELİR" sheetId="2" r:id="rId2"/>
    <sheet name="MÜKELLEF SAY." sheetId="3" r:id="rId3"/>
    <sheet name="MİLE" sheetId="4" r:id="rId4"/>
    <sheet name="MİLE2" sheetId="6" r:id="rId5"/>
    <sheet name="BÜTÇE GEL.GİD." sheetId="5" r:id="rId6"/>
  </sheets>
  <calcPr calcId="152511"/>
</workbook>
</file>

<file path=xl/calcChain.xml><?xml version="1.0" encoding="utf-8"?>
<calcChain xmlns="http://schemas.openxmlformats.org/spreadsheetml/2006/main">
  <c r="G39" i="7" l="1"/>
  <c r="G38" i="7" l="1"/>
  <c r="F25" i="5" l="1"/>
  <c r="F23" i="5" l="1"/>
  <c r="F21" i="5" l="1"/>
  <c r="F5" i="5" l="1"/>
  <c r="F6" i="5"/>
  <c r="F7" i="5"/>
  <c r="F18" i="5" l="1"/>
  <c r="F19" i="5"/>
  <c r="F20" i="5"/>
  <c r="F22" i="5"/>
  <c r="F24" i="5"/>
  <c r="F26" i="5"/>
  <c r="F27" i="5"/>
  <c r="F28" i="5"/>
  <c r="F29" i="5"/>
  <c r="F30" i="5"/>
  <c r="F31" i="5"/>
  <c r="F32" i="5"/>
  <c r="F33" i="5"/>
  <c r="D15" i="5" l="1"/>
  <c r="F13" i="5" l="1"/>
  <c r="F14" i="5"/>
  <c r="F15" i="5"/>
  <c r="F16" i="5"/>
  <c r="F17" i="5"/>
  <c r="F12" i="5" l="1"/>
  <c r="F11" i="5" l="1"/>
  <c r="J14" i="7" l="1"/>
  <c r="J13" i="7"/>
  <c r="I14" i="7"/>
  <c r="I13" i="7"/>
  <c r="E15" i="7"/>
  <c r="G15" i="7"/>
  <c r="C15" i="7"/>
  <c r="I34" i="5"/>
  <c r="I15" i="7" l="1"/>
  <c r="J15" i="7"/>
  <c r="E34" i="5"/>
  <c r="C34" i="5"/>
  <c r="I8" i="5"/>
  <c r="I37" i="5" s="1"/>
  <c r="G8" i="5"/>
  <c r="C8" i="2" l="1"/>
  <c r="I6" i="7" l="1"/>
  <c r="I5" i="7"/>
  <c r="G8" i="2" l="1"/>
  <c r="E8" i="2"/>
  <c r="G34" i="5" l="1"/>
  <c r="G33" i="2" l="1"/>
  <c r="G35" i="2" s="1"/>
  <c r="E33" i="2"/>
  <c r="E35" i="2" s="1"/>
  <c r="C33" i="2"/>
  <c r="D34" i="5" l="1"/>
  <c r="F34" i="5" s="1"/>
  <c r="J40" i="7" l="1"/>
  <c r="H40" i="7"/>
  <c r="G37" i="5" l="1"/>
  <c r="E40" i="7" l="1"/>
  <c r="F40" i="7"/>
  <c r="D40" i="7"/>
  <c r="H44" i="7"/>
  <c r="J32" i="7"/>
  <c r="I32" i="7"/>
  <c r="H32" i="7"/>
  <c r="G32" i="7"/>
  <c r="F32" i="7"/>
  <c r="E32" i="7"/>
  <c r="D32" i="7"/>
  <c r="C32" i="7"/>
  <c r="K31" i="7"/>
  <c r="K30" i="7"/>
  <c r="G27" i="7"/>
  <c r="F27" i="7"/>
  <c r="D27" i="7"/>
  <c r="C27" i="7"/>
  <c r="H26" i="7"/>
  <c r="E26" i="7"/>
  <c r="H25" i="7"/>
  <c r="E25" i="7"/>
  <c r="H20" i="7"/>
  <c r="F20" i="7"/>
  <c r="D20" i="7"/>
  <c r="J19" i="7"/>
  <c r="J18" i="7"/>
  <c r="I8" i="7"/>
  <c r="I7" i="7"/>
  <c r="G7" i="7"/>
  <c r="E7" i="7"/>
  <c r="G40" i="7" l="1"/>
  <c r="E27" i="7"/>
  <c r="I26" i="7"/>
  <c r="H27" i="7"/>
  <c r="J20" i="7"/>
  <c r="I25" i="7"/>
  <c r="K32" i="7"/>
  <c r="I27" i="7" l="1"/>
  <c r="D23" i="6"/>
  <c r="E23" i="6"/>
  <c r="F23" i="6"/>
  <c r="G23" i="6"/>
  <c r="H23" i="6"/>
  <c r="I23" i="6"/>
  <c r="J23" i="6"/>
  <c r="C23" i="6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7" i="4"/>
  <c r="I16" i="4" l="1"/>
  <c r="I23" i="4"/>
  <c r="I21" i="4"/>
  <c r="I15" i="4"/>
  <c r="I9" i="4"/>
  <c r="I8" i="4"/>
  <c r="I20" i="4"/>
  <c r="I17" i="4"/>
  <c r="I19" i="4"/>
  <c r="I13" i="4"/>
  <c r="I11" i="4"/>
  <c r="I12" i="4"/>
  <c r="I22" i="4"/>
  <c r="I18" i="4"/>
  <c r="I14" i="4"/>
  <c r="I10" i="4"/>
  <c r="K17" i="6"/>
  <c r="I7" i="4" l="1"/>
  <c r="C35" i="5" l="1"/>
  <c r="C35" i="2" l="1"/>
  <c r="D24" i="4"/>
  <c r="D26" i="4" s="1"/>
  <c r="F24" i="4"/>
  <c r="F26" i="4" s="1"/>
  <c r="G24" i="4"/>
  <c r="G26" i="4" s="1"/>
  <c r="C24" i="4"/>
  <c r="C26" i="4" s="1"/>
  <c r="D25" i="6"/>
  <c r="E25" i="6"/>
  <c r="F25" i="6"/>
  <c r="G25" i="6"/>
  <c r="H25" i="6"/>
  <c r="I25" i="6"/>
  <c r="J25" i="6"/>
  <c r="E32" i="3"/>
  <c r="G32" i="3"/>
  <c r="C32" i="3"/>
  <c r="C25" i="6" l="1"/>
  <c r="I32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9" i="3"/>
  <c r="I6" i="3"/>
  <c r="I5" i="3"/>
  <c r="E7" i="3" l="1"/>
  <c r="E34" i="3" s="1"/>
  <c r="G7" i="3"/>
  <c r="G34" i="3" s="1"/>
  <c r="C7" i="3"/>
  <c r="I7" i="3" l="1"/>
  <c r="I34" i="3" s="1"/>
  <c r="C34" i="3"/>
  <c r="D8" i="5" l="1"/>
  <c r="E8" i="5"/>
  <c r="C8" i="5"/>
  <c r="F8" i="5" l="1"/>
  <c r="C9" i="5"/>
  <c r="E37" i="5"/>
  <c r="D37" i="5"/>
  <c r="C37" i="5"/>
  <c r="C38" i="5" l="1"/>
  <c r="E5" i="4" l="1"/>
  <c r="K21" i="6" l="1"/>
  <c r="K9" i="6" l="1"/>
  <c r="K20" i="6" l="1"/>
  <c r="K14" i="6" l="1"/>
  <c r="K13" i="6" l="1"/>
  <c r="K12" i="6" l="1"/>
  <c r="K10" i="6" l="1"/>
  <c r="K8" i="6" l="1"/>
  <c r="K6" i="6" l="1"/>
  <c r="K19" i="6" l="1"/>
  <c r="K22" i="6"/>
  <c r="K7" i="6"/>
  <c r="K11" i="6"/>
  <c r="K15" i="6"/>
  <c r="K16" i="6"/>
  <c r="K18" i="6"/>
  <c r="K4" i="6"/>
  <c r="K23" i="6" l="1"/>
  <c r="K25" i="6" s="1"/>
  <c r="H5" i="4"/>
  <c r="E24" i="4"/>
  <c r="E26" i="4" l="1"/>
  <c r="H24" i="4"/>
  <c r="H26" i="4" s="1"/>
  <c r="I5" i="4"/>
  <c r="I24" i="4" l="1"/>
  <c r="I26" i="4" s="1"/>
</calcChain>
</file>

<file path=xl/sharedStrings.xml><?xml version="1.0" encoding="utf-8"?>
<sst xmlns="http://schemas.openxmlformats.org/spreadsheetml/2006/main" count="247" uniqueCount="92">
  <si>
    <t>DEFTERDARLIK AYLIK BİLGİ FORMU (ÖZET)</t>
  </si>
  <si>
    <t>İLİMİZ MERKEZ VE İLÇE TEŞKİLATI PERSONEL DAĞILIMI</t>
  </si>
  <si>
    <t>PERSONEL DURUMU</t>
  </si>
  <si>
    <t>MERKEZ</t>
  </si>
  <si>
    <t>İLÇELER</t>
  </si>
  <si>
    <t>TOPLAM</t>
  </si>
  <si>
    <t>BAKANLIK ATAMALI</t>
  </si>
  <si>
    <t>VALİLİK ATAMALI</t>
  </si>
  <si>
    <t>TAŞIT DURUMU</t>
  </si>
  <si>
    <t>TAHAKKUK</t>
  </si>
  <si>
    <t>TAHSİLAT</t>
  </si>
  <si>
    <t>MÜKELLEF SAYILARI</t>
  </si>
  <si>
    <t>GERÇEK USÜL</t>
  </si>
  <si>
    <t>BASİT  USÜL</t>
  </si>
  <si>
    <t>KURUMLAR VERGİSİ</t>
  </si>
  <si>
    <t>GENEL TOPLAM</t>
  </si>
  <si>
    <t>İLİMİZ MERKEZ VE İLÇELERDE BULUNAN HAZİNE TAŞINMAZLARI</t>
  </si>
  <si>
    <t>TESCİLLİ    (İRATLI)</t>
  </si>
  <si>
    <t>TESCİLLİ               (TAHSİSLİ)</t>
  </si>
  <si>
    <t>DEV.HÜK.VE TAS.ALT.</t>
  </si>
  <si>
    <t>DEV.HÜK.VE TAS.ALT. (TAHSİSLİ)</t>
  </si>
  <si>
    <t>ADEDİ</t>
  </si>
  <si>
    <t>MİLLİ   EMLAK   GELİRLERİ</t>
  </si>
  <si>
    <t>TAŞINMAZ SATIŞ     GELİRLERİ</t>
  </si>
  <si>
    <t>TAŞINMAZ KİRA GELİRLERİ</t>
  </si>
  <si>
    <t>LOJMAN KİRA GELİRLERİ</t>
  </si>
  <si>
    <t>ECRİMİSİL</t>
  </si>
  <si>
    <t>ÖN İZİN,    KUL.İZNİ GEL.</t>
  </si>
  <si>
    <t>İRTİFAK HAKKI GEL.</t>
  </si>
  <si>
    <t>TAŞINIR SATIŞ GEL.</t>
  </si>
  <si>
    <t>DİĞER GELİRLER</t>
  </si>
  <si>
    <t>Merkez</t>
  </si>
  <si>
    <t>İlçeler</t>
  </si>
  <si>
    <t>RET VE İADELER</t>
  </si>
  <si>
    <t>BÜTÇE GİDERİ TOPLAMI</t>
  </si>
  <si>
    <t>DERDEST DAVALAR</t>
  </si>
  <si>
    <t>DERDEST HUKUK DAVALARI</t>
  </si>
  <si>
    <t>DERDEST CEZA DAVALARI</t>
  </si>
  <si>
    <t>İCRA TAKİP DOSYALARI</t>
  </si>
  <si>
    <t>HAZİNE AVUKATI SAYISI</t>
  </si>
  <si>
    <t>BAŞMAKÇI MALMÜD.</t>
  </si>
  <si>
    <t>BAYAT MALMÜD.</t>
  </si>
  <si>
    <t>BOLVADİN MALMÜD.</t>
  </si>
  <si>
    <t>ÇAY MALMÜD.</t>
  </si>
  <si>
    <t>ÇOBANLAR MALMÜD.</t>
  </si>
  <si>
    <t>DAZKIRI MALMÜD.</t>
  </si>
  <si>
    <t>DİNAR MALMÜD.</t>
  </si>
  <si>
    <t>EMİRDAĞ MALMÜD.</t>
  </si>
  <si>
    <t>EVCİLER MALMÜD.</t>
  </si>
  <si>
    <t>HOCALAR MALMÜD.</t>
  </si>
  <si>
    <t>İHSANİYE MALMÜD.</t>
  </si>
  <si>
    <t>İSCEHİSAR MALMÜD.</t>
  </si>
  <si>
    <t>KIZILÖREN MALMÜD.</t>
  </si>
  <si>
    <t>SANDIKLI MALMÜD.</t>
  </si>
  <si>
    <t>SİNANPAŞA MALMÜD.</t>
  </si>
  <si>
    <t>SULTANDAĞI MALMÜD.</t>
  </si>
  <si>
    <t>ŞUHUT MALMÜD.</t>
  </si>
  <si>
    <t>BOLVADİN VD.MD.</t>
  </si>
  <si>
    <t>ÇAY VD.MD.</t>
  </si>
  <si>
    <t>DİNAR VD.MD.</t>
  </si>
  <si>
    <t>EMİRDAĞ VD.MD.</t>
  </si>
  <si>
    <t>SANDIKLI VD.MD.</t>
  </si>
  <si>
    <t>BİRİMİN ADI</t>
  </si>
  <si>
    <t>GERÇEK</t>
  </si>
  <si>
    <t>BASİT</t>
  </si>
  <si>
    <t>KURUMLAR</t>
  </si>
  <si>
    <t>KOCATEPE VD.MD.</t>
  </si>
  <si>
    <t>TINAZTEPE VD.MD.</t>
  </si>
  <si>
    <t>MİLLİ EMLAK MÜD.</t>
  </si>
  <si>
    <t>SAYMANLIKLAR</t>
  </si>
  <si>
    <t>MUHASEBE MÜD.</t>
  </si>
  <si>
    <t>KOCATEPE V.D. MÜD.</t>
  </si>
  <si>
    <t>TINAZTEPE V.D. MÜD.</t>
  </si>
  <si>
    <t>İSCEHİSAR VD.MD.</t>
  </si>
  <si>
    <t>PERSONEL</t>
  </si>
  <si>
    <t>CARİ</t>
  </si>
  <si>
    <t>YATIRIM</t>
  </si>
  <si>
    <t xml:space="preserve"> </t>
  </si>
  <si>
    <t>KDV</t>
  </si>
  <si>
    <t>ÖTV</t>
  </si>
  <si>
    <t>İLİMİZ MERKEZ VE İLÇE GELİR -GİDER DAĞILIMI</t>
  </si>
  <si>
    <t>BÜTÇE GİDERİ</t>
  </si>
  <si>
    <t>ORAN</t>
  </si>
  <si>
    <t>BÜTÇE GELİRLERİ</t>
  </si>
  <si>
    <t>GELİRİN GİDERİ KARŞILAMA ORANI</t>
  </si>
  <si>
    <t>AFYONKARAHİSAR İL GENELİ GİDER DAĞILIMI</t>
  </si>
  <si>
    <t>İL MERKEZİ</t>
  </si>
  <si>
    <t>ARALIK 2017</t>
  </si>
  <si>
    <t>31.12.2017 TARİHİ İTİBARİYLE MÜKELLEF SAYILARI</t>
  </si>
  <si>
    <t>ARALIK  2017</t>
  </si>
  <si>
    <t>31.12.2017 TARİHİ İTİBARİYLE HARCAMALARIN SINIFLANDIRILMASI</t>
  </si>
  <si>
    <t>DÖNEMİ: ARALIK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</si>
</sst>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T_L_-;\-* #,##0.00\ _T_L_-;_-* &quot;-&quot;??\ _T_L_-;_-@_-"/>
    <numFmt numFmtId="165" formatCode="#,##0.00\ _T_L"/>
    <numFmt numFmtId="166" formatCode="#,##0.00\ _₺"/>
    <numFmt numFmtId="167" formatCode="#,##0\ _₺"/>
    <numFmt numFmtId="168" formatCode="#,##0.00;[Red]#,##0.00"/>
    <numFmt numFmtId="169" formatCode="#,##0.00\ _T_L;[Red]#,##0.00\ _T_L"/>
    <numFmt numFmtId="170" formatCode="_-* #,##0.00\ _T_L_-;\-* #,##0.00\ _T_L_-;_-* \-??\ _T_L_-;_-@_-"/>
    <numFmt numFmtId="171" formatCode="#,##0.00\ &quot;TL&quot;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0"/>
      <color indexed="8"/>
      <name val="Times New Roman"/>
      <family val="1"/>
      <charset val="162"/>
    </font>
    <font>
      <sz val="8"/>
      <color indexed="8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Arial"/>
      <family val="2"/>
    </font>
    <font>
      <sz val="11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 Tur"/>
      <charset val="162"/>
    </font>
    <font>
      <b/>
      <u/>
      <sz val="12"/>
      <name val="Times New Roman"/>
      <family val="1"/>
      <charset val="162"/>
    </font>
    <font>
      <sz val="10"/>
      <color theme="1"/>
      <name val="Verdana"/>
      <family val="2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Calibri"/>
      <family val="2"/>
      <scheme val="minor"/>
    </font>
    <font>
      <sz val="10"/>
      <color indexed="8"/>
      <name val="Verdana"/>
      <family val="2"/>
      <charset val="16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Verdana"/>
      <family val="2"/>
      <charset val="162"/>
    </font>
    <font>
      <b/>
      <sz val="10"/>
      <color theme="1"/>
      <name val="Verdana"/>
      <family val="2"/>
      <charset val="162"/>
    </font>
    <font>
      <sz val="12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11"/>
      <color rgb="FF000000"/>
      <name val="Calibri"/>
      <family val="2"/>
      <charset val="162"/>
    </font>
    <font>
      <sz val="12"/>
      <color rgb="FF000000"/>
      <name val="Calibri"/>
      <family val="2"/>
      <charset val="162"/>
    </font>
    <font>
      <sz val="10"/>
      <color rgb="FF000000"/>
      <name val="Verdana"/>
      <family val="2"/>
      <charset val="162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2">
    <xf numFmtId="0" fontId="0" fillId="0" borderId="0"/>
    <xf numFmtId="0" fontId="36" fillId="0" borderId="0"/>
    <xf numFmtId="0" fontId="36" fillId="0" borderId="0"/>
    <xf numFmtId="0" fontId="37" fillId="0" borderId="0"/>
    <xf numFmtId="0" fontId="16" fillId="0" borderId="0"/>
    <xf numFmtId="164" fontId="37" fillId="0" borderId="0" applyFont="0" applyFill="0" applyBorder="0" applyAlignment="0" applyProtection="0"/>
    <xf numFmtId="0" fontId="15" fillId="0" borderId="0"/>
    <xf numFmtId="0" fontId="14" fillId="0" borderId="0"/>
    <xf numFmtId="0" fontId="36" fillId="0" borderId="0"/>
    <xf numFmtId="0" fontId="36" fillId="0" borderId="0"/>
    <xf numFmtId="0" fontId="13" fillId="0" borderId="0"/>
    <xf numFmtId="164" fontId="36" fillId="0" borderId="0" applyFont="0" applyFill="0" applyBorder="0" applyAlignment="0" applyProtection="0"/>
    <xf numFmtId="0" fontId="12" fillId="0" borderId="0"/>
    <xf numFmtId="0" fontId="36" fillId="0" borderId="0"/>
    <xf numFmtId="0" fontId="10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01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25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" fontId="22" fillId="0" borderId="27" xfId="0" applyNumberFormat="1" applyFont="1" applyBorder="1" applyAlignment="1">
      <alignment horizontal="center" vertical="center" wrapText="1"/>
    </xf>
    <xf numFmtId="4" fontId="21" fillId="0" borderId="25" xfId="0" applyNumberFormat="1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" fontId="21" fillId="0" borderId="0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8" fillId="0" borderId="25" xfId="0" applyNumberFormat="1" applyFont="1" applyFill="1" applyBorder="1" applyAlignment="1" applyProtection="1">
      <alignment vertical="center"/>
      <protection hidden="1"/>
    </xf>
    <xf numFmtId="0" fontId="18" fillId="0" borderId="25" xfId="0" applyFont="1" applyFill="1" applyBorder="1" applyAlignment="1">
      <alignment horizontal="center" vertical="center"/>
    </xf>
    <xf numFmtId="0" fontId="0" fillId="0" borderId="0" xfId="0" applyBorder="1"/>
    <xf numFmtId="0" fontId="28" fillId="0" borderId="25" xfId="0" applyFont="1" applyFill="1" applyBorder="1" applyAlignment="1" applyProtection="1">
      <alignment vertical="center" wrapText="1"/>
      <protection hidden="1"/>
    </xf>
    <xf numFmtId="0" fontId="31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28" xfId="0" applyNumberFormat="1" applyFont="1" applyFill="1" applyBorder="1" applyAlignment="1" applyProtection="1">
      <alignment vertical="center"/>
      <protection hidden="1"/>
    </xf>
    <xf numFmtId="0" fontId="35" fillId="0" borderId="30" xfId="0" applyFont="1" applyBorder="1" applyAlignment="1">
      <alignment horizontal="left" vertical="center"/>
    </xf>
    <xf numFmtId="4" fontId="18" fillId="0" borderId="25" xfId="0" applyNumberFormat="1" applyFont="1" applyBorder="1" applyAlignment="1">
      <alignment horizontal="center" vertical="center"/>
    </xf>
    <xf numFmtId="4" fontId="3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30" fillId="0" borderId="28" xfId="0" applyFont="1" applyBorder="1"/>
    <xf numFmtId="0" fontId="30" fillId="0" borderId="45" xfId="0" applyFont="1" applyBorder="1"/>
    <xf numFmtId="0" fontId="31" fillId="0" borderId="25" xfId="0" applyNumberFormat="1" applyFont="1" applyFill="1" applyBorder="1" applyAlignment="1" applyProtection="1">
      <alignment vertical="center"/>
      <protection hidden="1"/>
    </xf>
    <xf numFmtId="0" fontId="35" fillId="0" borderId="25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5" xfId="0" applyBorder="1"/>
    <xf numFmtId="0" fontId="18" fillId="0" borderId="8" xfId="0" applyFont="1" applyBorder="1"/>
    <xf numFmtId="0" fontId="35" fillId="0" borderId="0" xfId="0" applyFont="1" applyBorder="1" applyAlignment="1">
      <alignment vertical="center"/>
    </xf>
    <xf numFmtId="4" fontId="39" fillId="0" borderId="1" xfId="0" applyNumberFormat="1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0" fontId="18" fillId="0" borderId="25" xfId="0" applyFont="1" applyBorder="1" applyAlignment="1">
      <alignment vertical="center"/>
    </xf>
    <xf numFmtId="0" fontId="30" fillId="0" borderId="32" xfId="0" applyFont="1" applyBorder="1" applyAlignment="1">
      <alignment vertical="center"/>
    </xf>
    <xf numFmtId="0" fontId="30" fillId="0" borderId="26" xfId="0" applyFont="1" applyBorder="1" applyAlignment="1">
      <alignment vertical="center"/>
    </xf>
    <xf numFmtId="0" fontId="35" fillId="0" borderId="26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30" fillId="0" borderId="0" xfId="0" applyFont="1" applyBorder="1"/>
    <xf numFmtId="3" fontId="23" fillId="0" borderId="25" xfId="0" applyNumberFormat="1" applyFont="1" applyFill="1" applyBorder="1" applyAlignment="1">
      <alignment horizontal="center" vertical="center"/>
    </xf>
    <xf numFmtId="3" fontId="43" fillId="0" borderId="27" xfId="0" applyNumberFormat="1" applyFont="1" applyBorder="1" applyAlignment="1">
      <alignment horizontal="center" vertical="center"/>
    </xf>
    <xf numFmtId="3" fontId="43" fillId="0" borderId="47" xfId="0" applyNumberFormat="1" applyFont="1" applyBorder="1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4" fontId="34" fillId="0" borderId="25" xfId="0" applyNumberFormat="1" applyFont="1" applyFill="1" applyBorder="1" applyAlignment="1" applyProtection="1">
      <alignment horizontal="right" vertical="center" wrapText="1"/>
      <protection hidden="1"/>
    </xf>
    <xf numFmtId="4" fontId="34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34" fillId="0" borderId="25" xfId="0" applyNumberFormat="1" applyFont="1" applyBorder="1" applyAlignment="1">
      <alignment horizontal="right" vertical="center"/>
    </xf>
    <xf numFmtId="0" fontId="0" fillId="0" borderId="13" xfId="0" applyBorder="1"/>
    <xf numFmtId="0" fontId="0" fillId="0" borderId="0" xfId="0" applyFont="1"/>
    <xf numFmtId="3" fontId="0" fillId="0" borderId="15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3" fontId="0" fillId="0" borderId="25" xfId="0" applyNumberFormat="1" applyFont="1" applyBorder="1" applyAlignment="1">
      <alignment horizontal="center" vertical="center"/>
    </xf>
    <xf numFmtId="3" fontId="45" fillId="0" borderId="25" xfId="0" applyNumberFormat="1" applyFont="1" applyBorder="1" applyAlignment="1">
      <alignment horizontal="center" vertical="center"/>
    </xf>
    <xf numFmtId="0" fontId="0" fillId="0" borderId="25" xfId="0" applyBorder="1"/>
    <xf numFmtId="0" fontId="0" fillId="0" borderId="25" xfId="0" applyFill="1" applyBorder="1" applyAlignment="1">
      <alignment vertical="center"/>
    </xf>
    <xf numFmtId="0" fontId="25" fillId="0" borderId="23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4" fontId="21" fillId="0" borderId="25" xfId="0" applyNumberFormat="1" applyFont="1" applyFill="1" applyBorder="1" applyAlignment="1">
      <alignment horizontal="center" vertical="center"/>
    </xf>
    <xf numFmtId="4" fontId="22" fillId="0" borderId="25" xfId="0" applyNumberFormat="1" applyFont="1" applyFill="1" applyBorder="1" applyAlignment="1">
      <alignment horizontal="center" vertical="center" wrapText="1"/>
    </xf>
    <xf numFmtId="4" fontId="22" fillId="0" borderId="27" xfId="0" applyNumberFormat="1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vertical="center"/>
    </xf>
    <xf numFmtId="3" fontId="43" fillId="0" borderId="22" xfId="0" applyNumberFormat="1" applyFont="1" applyBorder="1" applyAlignment="1">
      <alignment horizontal="center" vertical="center"/>
    </xf>
    <xf numFmtId="3" fontId="0" fillId="0" borderId="48" xfId="0" applyNumberFormat="1" applyBorder="1" applyAlignment="1">
      <alignment horizontal="center" vertical="center"/>
    </xf>
    <xf numFmtId="3" fontId="34" fillId="0" borderId="7" xfId="0" applyNumberFormat="1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center" vertical="center"/>
    </xf>
    <xf numFmtId="0" fontId="34" fillId="0" borderId="0" xfId="0" applyFont="1"/>
    <xf numFmtId="3" fontId="34" fillId="0" borderId="0" xfId="0" applyNumberFormat="1" applyFont="1" applyBorder="1"/>
    <xf numFmtId="4" fontId="22" fillId="0" borderId="50" xfId="0" applyNumberFormat="1" applyFont="1" applyBorder="1" applyAlignment="1">
      <alignment horizontal="center" vertical="center" wrapText="1"/>
    </xf>
    <xf numFmtId="0" fontId="0" fillId="0" borderId="49" xfId="0" applyBorder="1"/>
    <xf numFmtId="0" fontId="18" fillId="0" borderId="54" xfId="0" applyFont="1" applyBorder="1" applyAlignment="1">
      <alignment horizontal="center" vertical="center"/>
    </xf>
    <xf numFmtId="3" fontId="34" fillId="0" borderId="50" xfId="0" applyNumberFormat="1" applyFont="1" applyBorder="1"/>
    <xf numFmtId="3" fontId="0" fillId="0" borderId="50" xfId="0" applyNumberFormat="1" applyFont="1" applyBorder="1" applyAlignment="1">
      <alignment horizontal="center" vertical="center"/>
    </xf>
    <xf numFmtId="0" fontId="35" fillId="0" borderId="50" xfId="0" applyFont="1" applyBorder="1" applyAlignment="1">
      <alignment vertical="center"/>
    </xf>
    <xf numFmtId="3" fontId="43" fillId="0" borderId="15" xfId="0" applyNumberFormat="1" applyFont="1" applyBorder="1" applyAlignment="1">
      <alignment horizontal="center" vertical="center"/>
    </xf>
    <xf numFmtId="4" fontId="34" fillId="0" borderId="15" xfId="0" applyNumberFormat="1" applyFont="1" applyBorder="1" applyAlignment="1">
      <alignment horizontal="right" vertical="center"/>
    </xf>
    <xf numFmtId="3" fontId="48" fillId="0" borderId="10" xfId="0" applyNumberFormat="1" applyFont="1" applyBorder="1" applyAlignment="1">
      <alignment horizontal="center" vertical="center"/>
    </xf>
    <xf numFmtId="3" fontId="48" fillId="0" borderId="50" xfId="0" applyNumberFormat="1" applyFont="1" applyBorder="1" applyAlignment="1">
      <alignment horizontal="center" vertical="center"/>
    </xf>
    <xf numFmtId="3" fontId="48" fillId="0" borderId="25" xfId="0" applyNumberFormat="1" applyFont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3" fontId="38" fillId="0" borderId="15" xfId="0" applyNumberFormat="1" applyFont="1" applyFill="1" applyBorder="1" applyAlignment="1">
      <alignment horizontal="center" vertical="center"/>
    </xf>
    <xf numFmtId="3" fontId="38" fillId="0" borderId="48" xfId="0" applyNumberFormat="1" applyFont="1" applyFill="1" applyBorder="1" applyAlignment="1">
      <alignment horizontal="center" vertical="center"/>
    </xf>
    <xf numFmtId="0" fontId="0" fillId="0" borderId="39" xfId="0" applyFill="1" applyBorder="1" applyAlignment="1">
      <alignment vertical="center"/>
    </xf>
    <xf numFmtId="3" fontId="23" fillId="0" borderId="48" xfId="0" applyNumberFormat="1" applyFont="1" applyFill="1" applyBorder="1" applyAlignment="1">
      <alignment horizontal="center" vertical="center"/>
    </xf>
    <xf numFmtId="3" fontId="23" fillId="0" borderId="26" xfId="0" applyNumberFormat="1" applyFont="1" applyFill="1" applyBorder="1" applyAlignment="1">
      <alignment horizontal="center" vertical="center"/>
    </xf>
    <xf numFmtId="4" fontId="34" fillId="0" borderId="50" xfId="0" applyNumberFormat="1" applyFont="1" applyFill="1" applyBorder="1" applyAlignment="1">
      <alignment horizontal="right" vertical="center"/>
    </xf>
    <xf numFmtId="4" fontId="44" fillId="0" borderId="50" xfId="0" applyNumberFormat="1" applyFont="1" applyBorder="1" applyAlignment="1">
      <alignment horizontal="right" vertical="center" wrapText="1"/>
    </xf>
    <xf numFmtId="4" fontId="34" fillId="0" borderId="0" xfId="0" applyNumberFormat="1" applyFont="1" applyFill="1" applyBorder="1" applyAlignment="1" applyProtection="1">
      <alignment horizontal="right" vertical="center"/>
      <protection locked="0"/>
    </xf>
    <xf numFmtId="4" fontId="34" fillId="0" borderId="0" xfId="0" applyNumberFormat="1" applyFont="1" applyBorder="1" applyAlignment="1">
      <alignment horizontal="right" vertical="center"/>
    </xf>
    <xf numFmtId="4" fontId="21" fillId="0" borderId="28" xfId="0" applyNumberFormat="1" applyFont="1" applyFill="1" applyBorder="1" applyAlignment="1">
      <alignment horizontal="center" vertical="center" wrapText="1"/>
    </xf>
    <xf numFmtId="4" fontId="21" fillId="0" borderId="25" xfId="0" applyNumberFormat="1" applyFont="1" applyFill="1" applyBorder="1" applyAlignment="1">
      <alignment horizontal="center" vertical="center" wrapText="1"/>
    </xf>
    <xf numFmtId="3" fontId="23" fillId="0" borderId="23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3" fontId="38" fillId="0" borderId="25" xfId="0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vertical="center"/>
    </xf>
    <xf numFmtId="0" fontId="21" fillId="0" borderId="15" xfId="0" applyFont="1" applyFill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/>
    </xf>
    <xf numFmtId="0" fontId="18" fillId="0" borderId="50" xfId="0" applyFont="1" applyFill="1" applyBorder="1" applyAlignment="1">
      <alignment horizontal="center" vertical="center"/>
    </xf>
    <xf numFmtId="3" fontId="38" fillId="0" borderId="57" xfId="0" applyNumberFormat="1" applyFont="1" applyFill="1" applyBorder="1" applyAlignment="1">
      <alignment horizontal="center" vertical="center"/>
    </xf>
    <xf numFmtId="3" fontId="38" fillId="0" borderId="22" xfId="0" applyNumberFormat="1" applyFont="1" applyBorder="1" applyAlignment="1">
      <alignment horizontal="center" vertical="center"/>
    </xf>
    <xf numFmtId="3" fontId="38" fillId="0" borderId="46" xfId="0" applyNumberFormat="1" applyFont="1" applyBorder="1" applyAlignment="1">
      <alignment horizontal="center" vertical="center"/>
    </xf>
    <xf numFmtId="3" fontId="38" fillId="0" borderId="32" xfId="0" applyNumberFormat="1" applyFont="1" applyBorder="1" applyAlignment="1">
      <alignment horizontal="center" vertical="center"/>
    </xf>
    <xf numFmtId="3" fontId="38" fillId="0" borderId="31" xfId="0" applyNumberFormat="1" applyFont="1" applyBorder="1" applyAlignment="1">
      <alignment horizontal="center" vertical="center"/>
    </xf>
    <xf numFmtId="3" fontId="38" fillId="0" borderId="25" xfId="0" applyNumberFormat="1" applyFont="1" applyBorder="1" applyAlignment="1">
      <alignment horizontal="center" vertical="center"/>
    </xf>
    <xf numFmtId="4" fontId="22" fillId="0" borderId="57" xfId="0" applyNumberFormat="1" applyFont="1" applyFill="1" applyBorder="1" applyAlignment="1">
      <alignment horizontal="center" vertical="center" wrapText="1"/>
    </xf>
    <xf numFmtId="4" fontId="44" fillId="0" borderId="57" xfId="0" applyNumberFormat="1" applyFont="1" applyFill="1" applyBorder="1" applyAlignment="1" applyProtection="1">
      <alignment horizontal="right" vertical="center" wrapText="1"/>
      <protection hidden="1"/>
    </xf>
    <xf numFmtId="4" fontId="44" fillId="0" borderId="57" xfId="0" applyNumberFormat="1" applyFont="1" applyFill="1" applyBorder="1" applyAlignment="1" applyProtection="1">
      <alignment horizontal="right" vertical="center"/>
      <protection locked="0"/>
    </xf>
    <xf numFmtId="3" fontId="43" fillId="0" borderId="14" xfId="0" applyNumberFormat="1" applyFont="1" applyBorder="1" applyAlignment="1">
      <alignment horizontal="center" vertical="center"/>
    </xf>
    <xf numFmtId="3" fontId="0" fillId="0" borderId="52" xfId="0" applyNumberFormat="1" applyFont="1" applyBorder="1" applyAlignment="1">
      <alignment horizontal="center" vertical="center"/>
    </xf>
    <xf numFmtId="3" fontId="0" fillId="0" borderId="57" xfId="0" applyNumberFormat="1" applyFont="1" applyBorder="1" applyAlignment="1">
      <alignment horizontal="center" vertical="center"/>
    </xf>
    <xf numFmtId="4" fontId="34" fillId="0" borderId="57" xfId="0" applyNumberFormat="1" applyFont="1" applyFill="1" applyBorder="1" applyAlignment="1" applyProtection="1">
      <alignment horizontal="right" vertical="center" wrapText="1"/>
      <protection hidden="1"/>
    </xf>
    <xf numFmtId="4" fontId="34" fillId="0" borderId="57" xfId="0" applyNumberFormat="1" applyFont="1" applyBorder="1" applyAlignment="1">
      <alignment horizontal="right" vertical="center"/>
    </xf>
    <xf numFmtId="0" fontId="9" fillId="0" borderId="70" xfId="0" applyFont="1" applyBorder="1" applyAlignment="1">
      <alignment horizontal="center" vertical="center"/>
    </xf>
    <xf numFmtId="9" fontId="9" fillId="0" borderId="33" xfId="0" applyNumberFormat="1" applyFont="1" applyBorder="1" applyAlignment="1">
      <alignment horizontal="center" vertical="center"/>
    </xf>
    <xf numFmtId="10" fontId="9" fillId="0" borderId="70" xfId="0" applyNumberFormat="1" applyFont="1" applyBorder="1" applyAlignment="1">
      <alignment horizontal="center" vertical="center"/>
    </xf>
    <xf numFmtId="10" fontId="8" fillId="0" borderId="19" xfId="0" applyNumberFormat="1" applyFont="1" applyBorder="1" applyAlignment="1">
      <alignment horizontal="center" vertical="center"/>
    </xf>
    <xf numFmtId="167" fontId="8" fillId="0" borderId="70" xfId="0" applyNumberFormat="1" applyFont="1" applyBorder="1" applyAlignment="1">
      <alignment horizontal="center" vertical="center"/>
    </xf>
    <xf numFmtId="4" fontId="51" fillId="0" borderId="18" xfId="0" applyNumberFormat="1" applyFont="1" applyBorder="1" applyAlignment="1">
      <alignment horizontal="center" vertical="center"/>
    </xf>
    <xf numFmtId="2" fontId="8" fillId="0" borderId="65" xfId="0" applyNumberFormat="1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3" fontId="0" fillId="0" borderId="22" xfId="0" applyNumberFormat="1" applyFont="1" applyBorder="1" applyAlignment="1">
      <alignment horizontal="center" vertical="center"/>
    </xf>
    <xf numFmtId="3" fontId="0" fillId="0" borderId="48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4" fontId="8" fillId="0" borderId="70" xfId="0" applyNumberFormat="1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" fontId="0" fillId="0" borderId="55" xfId="0" applyNumberFormat="1" applyFont="1" applyBorder="1" applyAlignment="1">
      <alignment horizontal="center" vertical="center"/>
    </xf>
    <xf numFmtId="3" fontId="38" fillId="0" borderId="52" xfId="0" applyNumberFormat="1" applyFont="1" applyFill="1" applyBorder="1" applyAlignment="1">
      <alignment horizontal="center" vertical="center"/>
    </xf>
    <xf numFmtId="4" fontId="34" fillId="0" borderId="57" xfId="0" applyNumberFormat="1" applyFont="1" applyFill="1" applyBorder="1" applyAlignment="1">
      <alignment horizontal="right" vertical="center"/>
    </xf>
    <xf numFmtId="3" fontId="38" fillId="0" borderId="50" xfId="0" applyNumberFormat="1" applyFont="1" applyBorder="1" applyAlignment="1">
      <alignment horizontal="center" vertical="center"/>
    </xf>
    <xf numFmtId="3" fontId="38" fillId="0" borderId="51" xfId="0" applyNumberFormat="1" applyFont="1" applyBorder="1" applyAlignment="1">
      <alignment horizontal="center" vertical="center"/>
    </xf>
    <xf numFmtId="3" fontId="38" fillId="0" borderId="52" xfId="0" applyNumberFormat="1" applyFont="1" applyBorder="1" applyAlignment="1">
      <alignment horizontal="center" vertical="center"/>
    </xf>
    <xf numFmtId="3" fontId="38" fillId="0" borderId="48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4" fontId="50" fillId="0" borderId="70" xfId="0" applyNumberFormat="1" applyFont="1" applyBorder="1" applyAlignment="1">
      <alignment horizontal="center" vertical="center"/>
    </xf>
    <xf numFmtId="4" fontId="22" fillId="0" borderId="45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2" fillId="0" borderId="0" xfId="0" applyFont="1" applyAlignment="1">
      <alignment horizontal="right"/>
    </xf>
    <xf numFmtId="166" fontId="9" fillId="0" borderId="27" xfId="0" applyNumberFormat="1" applyFont="1" applyBorder="1" applyAlignment="1">
      <alignment horizontal="center" vertical="center"/>
    </xf>
    <xf numFmtId="167" fontId="6" fillId="0" borderId="18" xfId="0" applyNumberFormat="1" applyFont="1" applyBorder="1" applyAlignment="1">
      <alignment horizontal="center" vertical="center"/>
    </xf>
    <xf numFmtId="4" fontId="8" fillId="0" borderId="19" xfId="0" applyNumberFormat="1" applyFont="1" applyBorder="1" applyAlignment="1">
      <alignment horizontal="center" vertical="center"/>
    </xf>
    <xf numFmtId="10" fontId="9" fillId="0" borderId="19" xfId="0" applyNumberFormat="1" applyFont="1" applyBorder="1" applyAlignment="1">
      <alignment horizontal="center" vertical="center"/>
    </xf>
    <xf numFmtId="9" fontId="9" fillId="0" borderId="70" xfId="0" applyNumberFormat="1" applyFont="1" applyBorder="1" applyAlignment="1">
      <alignment horizontal="center" vertical="center"/>
    </xf>
    <xf numFmtId="166" fontId="50" fillId="0" borderId="70" xfId="0" applyNumberFormat="1" applyFont="1" applyBorder="1" applyAlignment="1">
      <alignment horizontal="center" vertical="center"/>
    </xf>
    <xf numFmtId="0" fontId="51" fillId="0" borderId="70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 vertical="center"/>
    </xf>
    <xf numFmtId="0" fontId="51" fillId="0" borderId="18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4" fontId="34" fillId="0" borderId="52" xfId="0" applyNumberFormat="1" applyFont="1" applyFill="1" applyBorder="1" applyAlignment="1">
      <alignment horizontal="right" vertical="center"/>
    </xf>
    <xf numFmtId="4" fontId="34" fillId="0" borderId="52" xfId="0" applyNumberFormat="1" applyFont="1" applyBorder="1" applyAlignment="1">
      <alignment horizontal="right" vertical="center"/>
    </xf>
    <xf numFmtId="4" fontId="39" fillId="0" borderId="57" xfId="0" applyNumberFormat="1" applyFont="1" applyBorder="1" applyAlignment="1">
      <alignment horizontal="center" vertical="center"/>
    </xf>
    <xf numFmtId="4" fontId="34" fillId="0" borderId="52" xfId="0" applyNumberFormat="1" applyFont="1" applyFill="1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35" fillId="0" borderId="27" xfId="0" applyFont="1" applyBorder="1" applyAlignment="1">
      <alignment horizontal="left" vertical="center"/>
    </xf>
    <xf numFmtId="4" fontId="24" fillId="0" borderId="57" xfId="0" applyNumberFormat="1" applyFont="1" applyFill="1" applyBorder="1" applyAlignment="1">
      <alignment horizontal="right" vertical="center"/>
    </xf>
    <xf numFmtId="4" fontId="34" fillId="0" borderId="50" xfId="0" applyNumberFormat="1" applyFont="1" applyFill="1" applyBorder="1" applyAlignment="1">
      <alignment vertical="center"/>
    </xf>
    <xf numFmtId="4" fontId="44" fillId="0" borderId="50" xfId="0" applyNumberFormat="1" applyFont="1" applyFill="1" applyBorder="1" applyAlignment="1" applyProtection="1">
      <alignment vertical="center"/>
      <protection locked="0"/>
    </xf>
    <xf numFmtId="4" fontId="44" fillId="0" borderId="50" xfId="0" applyNumberFormat="1" applyFont="1" applyBorder="1" applyAlignment="1">
      <alignment vertical="center" wrapText="1"/>
    </xf>
    <xf numFmtId="4" fontId="34" fillId="0" borderId="25" xfId="0" applyNumberFormat="1" applyFont="1" applyFill="1" applyBorder="1" applyAlignment="1" applyProtection="1">
      <alignment vertical="center"/>
      <protection locked="0"/>
    </xf>
    <xf numFmtId="4" fontId="34" fillId="0" borderId="11" xfId="0" applyNumberFormat="1" applyFont="1" applyBorder="1" applyAlignment="1">
      <alignment horizontal="right" vertical="center"/>
    </xf>
    <xf numFmtId="0" fontId="0" fillId="0" borderId="51" xfId="0" applyBorder="1" applyAlignment="1">
      <alignment horizontal="center" vertical="center" wrapText="1"/>
    </xf>
    <xf numFmtId="0" fontId="34" fillId="0" borderId="51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4" fontId="18" fillId="0" borderId="18" xfId="0" applyNumberFormat="1" applyFont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4" fontId="18" fillId="0" borderId="59" xfId="0" applyNumberFormat="1" applyFont="1" applyBorder="1" applyAlignment="1">
      <alignment horizontal="center" vertical="center"/>
    </xf>
    <xf numFmtId="4" fontId="18" fillId="0" borderId="50" xfId="0" applyNumberFormat="1" applyFont="1" applyFill="1" applyBorder="1" applyAlignment="1">
      <alignment horizontal="center" vertical="center"/>
    </xf>
    <xf numFmtId="4" fontId="4" fillId="0" borderId="50" xfId="0" applyNumberFormat="1" applyFont="1" applyFill="1" applyBorder="1" applyAlignment="1">
      <alignment horizontal="center" vertical="center"/>
    </xf>
    <xf numFmtId="4" fontId="4" fillId="0" borderId="25" xfId="0" applyNumberFormat="1" applyFont="1" applyFill="1" applyBorder="1" applyAlignment="1">
      <alignment horizontal="center" vertical="center"/>
    </xf>
    <xf numFmtId="4" fontId="18" fillId="0" borderId="58" xfId="0" applyNumberFormat="1" applyFont="1" applyBorder="1" applyAlignment="1">
      <alignment horizontal="center" vertical="center"/>
    </xf>
    <xf numFmtId="4" fontId="34" fillId="0" borderId="52" xfId="0" applyNumberFormat="1" applyFont="1" applyBorder="1" applyAlignment="1">
      <alignment horizontal="right" vertical="center"/>
    </xf>
    <xf numFmtId="4" fontId="34" fillId="0" borderId="52" xfId="0" applyNumberFormat="1" applyFont="1" applyFill="1" applyBorder="1" applyAlignment="1">
      <alignment horizontal="right" vertical="center"/>
    </xf>
    <xf numFmtId="0" fontId="35" fillId="0" borderId="57" xfId="0" applyFont="1" applyBorder="1" applyAlignment="1">
      <alignment vertical="center"/>
    </xf>
    <xf numFmtId="4" fontId="34" fillId="0" borderId="57" xfId="0" applyNumberFormat="1" applyFont="1" applyFill="1" applyBorder="1" applyAlignment="1" applyProtection="1">
      <alignment horizontal="right" vertical="center"/>
      <protection locked="0"/>
    </xf>
    <xf numFmtId="4" fontId="2" fillId="0" borderId="57" xfId="0" applyNumberFormat="1" applyFont="1" applyFill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3" fontId="38" fillId="0" borderId="13" xfId="0" applyNumberFormat="1" applyFont="1" applyBorder="1" applyAlignment="1">
      <alignment horizontal="center" vertical="center"/>
    </xf>
    <xf numFmtId="3" fontId="38" fillId="0" borderId="27" xfId="0" applyNumberFormat="1" applyFont="1" applyBorder="1" applyAlignment="1">
      <alignment horizontal="center" vertical="center"/>
    </xf>
    <xf numFmtId="3" fontId="38" fillId="0" borderId="57" xfId="0" applyNumberFormat="1" applyFont="1" applyBorder="1" applyAlignment="1">
      <alignment horizontal="center" vertical="center"/>
    </xf>
    <xf numFmtId="3" fontId="38" fillId="0" borderId="14" xfId="0" applyNumberFormat="1" applyFont="1" applyBorder="1" applyAlignment="1">
      <alignment horizontal="center" vertical="center"/>
    </xf>
    <xf numFmtId="4" fontId="44" fillId="0" borderId="50" xfId="0" applyNumberFormat="1" applyFont="1" applyFill="1" applyBorder="1" applyAlignment="1" applyProtection="1">
      <alignment vertical="center" wrapText="1"/>
      <protection hidden="1"/>
    </xf>
    <xf numFmtId="4" fontId="34" fillId="0" borderId="50" xfId="0" applyNumberFormat="1" applyFont="1" applyBorder="1" applyAlignment="1">
      <alignment vertical="center"/>
    </xf>
    <xf numFmtId="4" fontId="34" fillId="0" borderId="52" xfId="0" applyNumberFormat="1" applyFont="1" applyFill="1" applyBorder="1" applyAlignment="1">
      <alignment vertical="center"/>
    </xf>
    <xf numFmtId="4" fontId="53" fillId="0" borderId="57" xfId="0" applyNumberFormat="1" applyFont="1" applyBorder="1" applyAlignment="1">
      <alignment horizontal="right" vertical="center"/>
    </xf>
    <xf numFmtId="4" fontId="22" fillId="0" borderId="77" xfId="0" applyNumberFormat="1" applyFont="1" applyFill="1" applyBorder="1" applyAlignment="1">
      <alignment horizontal="center" vertical="center" wrapText="1"/>
    </xf>
    <xf numFmtId="3" fontId="38" fillId="0" borderId="77" xfId="0" applyNumberFormat="1" applyFont="1" applyFill="1" applyBorder="1" applyAlignment="1">
      <alignment horizontal="center" vertical="center"/>
    </xf>
    <xf numFmtId="4" fontId="24" fillId="0" borderId="77" xfId="0" applyNumberFormat="1" applyFont="1" applyFill="1" applyBorder="1" applyAlignment="1">
      <alignment horizontal="right" vertical="center"/>
    </xf>
    <xf numFmtId="4" fontId="22" fillId="0" borderId="27" xfId="0" applyNumberFormat="1" applyFont="1" applyBorder="1" applyAlignment="1">
      <alignment horizontal="center" vertical="center" wrapText="1"/>
    </xf>
    <xf numFmtId="4" fontId="22" fillId="0" borderId="27" xfId="0" applyNumberFormat="1" applyFont="1" applyFill="1" applyBorder="1" applyAlignment="1">
      <alignment horizontal="center" vertical="center" wrapText="1"/>
    </xf>
    <xf numFmtId="3" fontId="38" fillId="0" borderId="15" xfId="0" applyNumberFormat="1" applyFont="1" applyFill="1" applyBorder="1" applyAlignment="1">
      <alignment horizontal="center" vertical="center"/>
    </xf>
    <xf numFmtId="4" fontId="38" fillId="0" borderId="0" xfId="0" applyNumberFormat="1" applyFont="1" applyAlignment="1">
      <alignment vertical="center"/>
    </xf>
    <xf numFmtId="3" fontId="0" fillId="0" borderId="77" xfId="0" applyNumberFormat="1" applyBorder="1" applyAlignment="1">
      <alignment horizontal="center" vertical="center"/>
    </xf>
    <xf numFmtId="4" fontId="22" fillId="0" borderId="77" xfId="0" applyNumberFormat="1" applyFont="1" applyBorder="1" applyAlignment="1">
      <alignment horizontal="center" vertical="center" wrapText="1"/>
    </xf>
    <xf numFmtId="3" fontId="38" fillId="0" borderId="47" xfId="0" applyNumberFormat="1" applyFont="1" applyBorder="1" applyAlignment="1">
      <alignment horizontal="center" vertical="center"/>
    </xf>
    <xf numFmtId="3" fontId="38" fillId="0" borderId="29" xfId="0" applyNumberFormat="1" applyFont="1" applyBorder="1" applyAlignment="1">
      <alignment horizontal="center" vertical="center"/>
    </xf>
    <xf numFmtId="3" fontId="38" fillId="0" borderId="55" xfId="0" applyNumberFormat="1" applyFont="1" applyBorder="1" applyAlignment="1">
      <alignment horizontal="center" vertical="center"/>
    </xf>
    <xf numFmtId="3" fontId="43" fillId="0" borderId="13" xfId="0" applyNumberFormat="1" applyFont="1" applyBorder="1" applyAlignment="1">
      <alignment horizontal="center" vertical="center"/>
    </xf>
    <xf numFmtId="3" fontId="43" fillId="0" borderId="77" xfId="0" applyNumberFormat="1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4" fontId="34" fillId="0" borderId="0" xfId="14" applyNumberFormat="1" applyFont="1" applyAlignment="1">
      <alignment vertical="center"/>
    </xf>
    <xf numFmtId="4" fontId="34" fillId="0" borderId="7" xfId="14" applyNumberFormat="1" applyFont="1" applyBorder="1" applyAlignment="1">
      <alignment vertical="center"/>
    </xf>
    <xf numFmtId="4" fontId="47" fillId="0" borderId="7" xfId="0" applyNumberFormat="1" applyFont="1" applyFill="1" applyBorder="1" applyAlignment="1" applyProtection="1">
      <alignment vertical="center" wrapText="1"/>
      <protection hidden="1"/>
    </xf>
    <xf numFmtId="0" fontId="0" fillId="0" borderId="37" xfId="0" applyFill="1" applyBorder="1" applyAlignment="1">
      <alignment horizontal="center" vertical="center"/>
    </xf>
    <xf numFmtId="3" fontId="23" fillId="0" borderId="42" xfId="0" applyNumberFormat="1" applyFont="1" applyFill="1" applyBorder="1" applyAlignment="1">
      <alignment horizontal="center" vertical="center"/>
    </xf>
    <xf numFmtId="4" fontId="18" fillId="0" borderId="52" xfId="0" applyNumberFormat="1" applyFont="1" applyBorder="1" applyAlignment="1">
      <alignment horizontal="center" vertical="center"/>
    </xf>
    <xf numFmtId="4" fontId="18" fillId="0" borderId="53" xfId="0" applyNumberFormat="1" applyFont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38" fillId="0" borderId="6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46" fillId="0" borderId="9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4" fontId="0" fillId="0" borderId="52" xfId="0" applyNumberForma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4" fontId="4" fillId="0" borderId="77" xfId="0" applyNumberFormat="1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8" fillId="0" borderId="6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" fontId="22" fillId="0" borderId="52" xfId="0" applyNumberFormat="1" applyFont="1" applyBorder="1" applyAlignment="1">
      <alignment horizontal="center" vertical="center" wrapText="1"/>
    </xf>
    <xf numFmtId="0" fontId="18" fillId="0" borderId="23" xfId="0" applyFont="1" applyFill="1" applyBorder="1" applyAlignment="1">
      <alignment vertical="center"/>
    </xf>
    <xf numFmtId="0" fontId="17" fillId="0" borderId="24" xfId="0" applyFont="1" applyFill="1" applyBorder="1" applyAlignment="1">
      <alignment vertical="center"/>
    </xf>
    <xf numFmtId="3" fontId="23" fillId="0" borderId="23" xfId="0" applyNumberFormat="1" applyFont="1" applyFill="1" applyBorder="1" applyAlignment="1">
      <alignment horizontal="center" vertical="center"/>
    </xf>
    <xf numFmtId="3" fontId="24" fillId="0" borderId="26" xfId="0" applyNumberFormat="1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3" fontId="34" fillId="0" borderId="77" xfId="0" applyNumberFormat="1" applyFont="1" applyBorder="1" applyAlignment="1">
      <alignment horizontal="center" vertical="center"/>
    </xf>
    <xf numFmtId="0" fontId="18" fillId="0" borderId="23" xfId="0" applyFont="1" applyFill="1" applyBorder="1" applyAlignment="1">
      <alignment horizontal="left" vertical="center"/>
    </xf>
    <xf numFmtId="0" fontId="17" fillId="0" borderId="51" xfId="0" applyFont="1" applyFill="1" applyBorder="1" applyAlignment="1">
      <alignment horizontal="left" vertical="center"/>
    </xf>
    <xf numFmtId="3" fontId="24" fillId="0" borderId="5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3" fontId="38" fillId="0" borderId="11" xfId="0" applyNumberFormat="1" applyFont="1" applyFill="1" applyBorder="1" applyAlignment="1">
      <alignment horizontal="center" vertical="center"/>
    </xf>
    <xf numFmtId="3" fontId="38" fillId="0" borderId="12" xfId="0" applyNumberFormat="1" applyFont="1" applyFill="1" applyBorder="1" applyAlignment="1">
      <alignment horizontal="center" vertical="center"/>
    </xf>
    <xf numFmtId="3" fontId="38" fillId="0" borderId="25" xfId="0" applyNumberFormat="1" applyFont="1" applyFill="1" applyBorder="1" applyAlignment="1">
      <alignment horizontal="center" vertical="center"/>
    </xf>
    <xf numFmtId="3" fontId="23" fillId="0" borderId="24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23" fillId="0" borderId="15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4" fontId="18" fillId="0" borderId="39" xfId="0" applyNumberFormat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4" fontId="2" fillId="0" borderId="74" xfId="0" applyNumberFormat="1" applyFont="1" applyFill="1" applyBorder="1" applyAlignment="1">
      <alignment horizontal="center" vertical="center"/>
    </xf>
    <xf numFmtId="4" fontId="2" fillId="0" borderId="76" xfId="0" applyNumberFormat="1" applyFont="1" applyFill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4" fontId="2" fillId="0" borderId="74" xfId="0" applyNumberFormat="1" applyFont="1" applyBorder="1" applyAlignment="1">
      <alignment horizontal="center" vertical="center"/>
    </xf>
    <xf numFmtId="4" fontId="2" fillId="0" borderId="76" xfId="0" applyNumberFormat="1" applyFont="1" applyBorder="1" applyAlignment="1">
      <alignment horizontal="center" vertical="center"/>
    </xf>
    <xf numFmtId="3" fontId="24" fillId="0" borderId="39" xfId="0" applyNumberFormat="1" applyFont="1" applyFill="1" applyBorder="1" applyAlignment="1">
      <alignment horizontal="center" vertical="center" wrapText="1"/>
    </xf>
    <xf numFmtId="3" fontId="24" fillId="0" borderId="40" xfId="0" applyNumberFormat="1" applyFont="1" applyFill="1" applyBorder="1" applyAlignment="1">
      <alignment horizontal="center" vertical="center" wrapText="1"/>
    </xf>
    <xf numFmtId="3" fontId="24" fillId="0" borderId="41" xfId="0" applyNumberFormat="1" applyFont="1" applyFill="1" applyBorder="1" applyAlignment="1">
      <alignment horizontal="center" vertical="center" wrapText="1"/>
    </xf>
    <xf numFmtId="3" fontId="24" fillId="0" borderId="21" xfId="0" applyNumberFormat="1" applyFont="1" applyFill="1" applyBorder="1" applyAlignment="1">
      <alignment horizontal="center" vertical="center" wrapText="1"/>
    </xf>
    <xf numFmtId="3" fontId="24" fillId="0" borderId="42" xfId="0" applyNumberFormat="1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/>
    </xf>
    <xf numFmtId="0" fontId="40" fillId="0" borderId="52" xfId="0" applyFont="1" applyFill="1" applyBorder="1" applyAlignment="1">
      <alignment horizontal="center" vertical="center"/>
    </xf>
    <xf numFmtId="0" fontId="40" fillId="0" borderId="5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vertical="center" wrapText="1"/>
    </xf>
    <xf numFmtId="0" fontId="0" fillId="0" borderId="34" xfId="0" applyFill="1" applyBorder="1" applyAlignment="1">
      <alignment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4" fontId="1" fillId="0" borderId="74" xfId="0" applyNumberFormat="1" applyFont="1" applyFill="1" applyBorder="1" applyAlignment="1">
      <alignment horizontal="center" vertical="center"/>
    </xf>
    <xf numFmtId="4" fontId="1" fillId="0" borderId="76" xfId="0" applyNumberFormat="1" applyFont="1" applyFill="1" applyBorder="1" applyAlignment="1">
      <alignment horizontal="center" vertical="center"/>
    </xf>
    <xf numFmtId="4" fontId="18" fillId="0" borderId="52" xfId="0" applyNumberFormat="1" applyFont="1" applyFill="1" applyBorder="1" applyAlignment="1">
      <alignment horizontal="center" vertical="center"/>
    </xf>
    <xf numFmtId="4" fontId="4" fillId="0" borderId="53" xfId="0" applyNumberFormat="1" applyFont="1" applyBorder="1" applyAlignment="1">
      <alignment horizontal="center" vertical="center"/>
    </xf>
    <xf numFmtId="4" fontId="0" fillId="0" borderId="74" xfId="0" applyNumberFormat="1" applyBorder="1" applyAlignment="1">
      <alignment horizontal="center" vertical="center"/>
    </xf>
    <xf numFmtId="4" fontId="0" fillId="0" borderId="76" xfId="0" applyNumberFormat="1" applyBorder="1" applyAlignment="1">
      <alignment horizontal="center" vertical="center"/>
    </xf>
    <xf numFmtId="4" fontId="21" fillId="0" borderId="52" xfId="0" applyNumberFormat="1" applyFont="1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0" fontId="18" fillId="0" borderId="15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40" fillId="0" borderId="52" xfId="0" applyFont="1" applyBorder="1" applyAlignment="1">
      <alignment horizontal="center" vertical="center"/>
    </xf>
    <xf numFmtId="0" fontId="40" fillId="0" borderId="51" xfId="0" applyFont="1" applyBorder="1" applyAlignment="1">
      <alignment horizontal="center" vertical="center"/>
    </xf>
    <xf numFmtId="4" fontId="0" fillId="0" borderId="39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" fontId="22" fillId="0" borderId="52" xfId="0" applyNumberFormat="1" applyFont="1" applyBorder="1" applyAlignment="1">
      <alignment horizontal="right" vertical="center" wrapText="1"/>
    </xf>
    <xf numFmtId="0" fontId="0" fillId="0" borderId="53" xfId="0" applyBorder="1" applyAlignment="1">
      <alignment horizontal="right" vertical="center"/>
    </xf>
    <xf numFmtId="4" fontId="0" fillId="0" borderId="52" xfId="0" applyNumberFormat="1" applyBorder="1" applyAlignment="1">
      <alignment horizontal="right" vertical="center"/>
    </xf>
    <xf numFmtId="4" fontId="22" fillId="0" borderId="67" xfId="0" applyNumberFormat="1" applyFont="1" applyBorder="1" applyAlignment="1">
      <alignment horizontal="right" vertical="center" wrapText="1"/>
    </xf>
    <xf numFmtId="0" fontId="0" fillId="0" borderId="65" xfId="0" applyBorder="1" applyAlignment="1">
      <alignment horizontal="right" vertical="center"/>
    </xf>
    <xf numFmtId="4" fontId="0" fillId="0" borderId="67" xfId="0" applyNumberFormat="1" applyBorder="1" applyAlignment="1">
      <alignment horizontal="right" vertical="center"/>
    </xf>
    <xf numFmtId="4" fontId="0" fillId="0" borderId="68" xfId="0" applyNumberFormat="1" applyBorder="1" applyAlignment="1">
      <alignment horizontal="right" vertical="center"/>
    </xf>
    <xf numFmtId="4" fontId="0" fillId="0" borderId="65" xfId="0" applyNumberFormat="1" applyBorder="1" applyAlignment="1">
      <alignment horizontal="right" vertical="center"/>
    </xf>
    <xf numFmtId="4" fontId="51" fillId="0" borderId="70" xfId="0" applyNumberFormat="1" applyFont="1" applyBorder="1" applyAlignment="1">
      <alignment horizontal="right" vertical="center"/>
    </xf>
    <xf numFmtId="4" fontId="50" fillId="0" borderId="56" xfId="0" applyNumberFormat="1" applyFont="1" applyBorder="1" applyAlignment="1">
      <alignment horizontal="right" vertical="center"/>
    </xf>
    <xf numFmtId="4" fontId="50" fillId="0" borderId="17" xfId="0" applyNumberFormat="1" applyFont="1" applyBorder="1" applyAlignment="1">
      <alignment horizontal="right" vertical="center"/>
    </xf>
    <xf numFmtId="4" fontId="2" fillId="0" borderId="78" xfId="0" applyNumberFormat="1" applyFont="1" applyBorder="1" applyAlignment="1">
      <alignment horizontal="right" vertical="center"/>
    </xf>
    <xf numFmtId="0" fontId="2" fillId="0" borderId="68" xfId="0" applyFont="1" applyBorder="1" applyAlignment="1">
      <alignment horizontal="right" vertical="center"/>
    </xf>
    <xf numFmtId="4" fontId="7" fillId="0" borderId="49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168" fontId="2" fillId="0" borderId="49" xfId="0" applyNumberFormat="1" applyFont="1" applyBorder="1" applyAlignment="1">
      <alignment horizontal="right" vertical="center"/>
    </xf>
    <xf numFmtId="168" fontId="2" fillId="0" borderId="19" xfId="0" applyNumberFormat="1" applyFont="1" applyBorder="1" applyAlignment="1">
      <alignment horizontal="right" vertical="center"/>
    </xf>
    <xf numFmtId="165" fontId="3" fillId="0" borderId="70" xfId="0" applyNumberFormat="1" applyFont="1" applyBorder="1" applyAlignment="1">
      <alignment vertical="center"/>
    </xf>
    <xf numFmtId="0" fontId="3" fillId="0" borderId="49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4" fontId="3" fillId="0" borderId="49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right" vertical="center"/>
    </xf>
    <xf numFmtId="4" fontId="2" fillId="0" borderId="49" xfId="0" applyNumberFormat="1" applyFont="1" applyBorder="1" applyAlignment="1">
      <alignment horizontal="right" vertical="center"/>
    </xf>
    <xf numFmtId="4" fontId="2" fillId="0" borderId="19" xfId="0" applyNumberFormat="1" applyFont="1" applyBorder="1" applyAlignment="1">
      <alignment horizontal="right" vertical="center"/>
    </xf>
    <xf numFmtId="4" fontId="0" fillId="0" borderId="56" xfId="0" applyNumberForma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4" fontId="0" fillId="0" borderId="17" xfId="0" applyNumberFormat="1" applyBorder="1" applyAlignment="1">
      <alignment horizontal="right" vertical="center"/>
    </xf>
    <xf numFmtId="4" fontId="50" fillId="0" borderId="32" xfId="0" applyNumberFormat="1" applyFont="1" applyBorder="1" applyAlignment="1">
      <alignment horizontal="right" vertical="center"/>
    </xf>
    <xf numFmtId="4" fontId="50" fillId="0" borderId="71" xfId="0" applyNumberFormat="1" applyFont="1" applyBorder="1" applyAlignment="1">
      <alignment horizontal="right" vertical="center"/>
    </xf>
    <xf numFmtId="4" fontId="0" fillId="0" borderId="32" xfId="0" applyNumberFormat="1" applyBorder="1" applyAlignment="1">
      <alignment horizontal="right" vertical="center"/>
    </xf>
    <xf numFmtId="4" fontId="0" fillId="0" borderId="71" xfId="0" applyNumberFormat="1" applyBorder="1" applyAlignment="1">
      <alignment horizontal="right" vertical="center"/>
    </xf>
    <xf numFmtId="4" fontId="2" fillId="0" borderId="67" xfId="0" applyNumberFormat="1" applyFont="1" applyBorder="1" applyAlignment="1">
      <alignment horizontal="right" vertical="center"/>
    </xf>
    <xf numFmtId="0" fontId="0" fillId="0" borderId="71" xfId="0" applyBorder="1" applyAlignment="1">
      <alignment horizontal="right" vertical="center"/>
    </xf>
    <xf numFmtId="170" fontId="51" fillId="0" borderId="17" xfId="0" applyNumberFormat="1" applyFont="1" applyBorder="1" applyAlignment="1">
      <alignment vertical="center"/>
    </xf>
    <xf numFmtId="4" fontId="22" fillId="0" borderId="49" xfId="0" applyNumberFormat="1" applyFont="1" applyBorder="1" applyAlignment="1">
      <alignment horizontal="right" vertical="center" wrapText="1"/>
    </xf>
    <xf numFmtId="0" fontId="0" fillId="0" borderId="19" xfId="0" applyBorder="1" applyAlignment="1">
      <alignment horizontal="right" vertical="center"/>
    </xf>
    <xf numFmtId="0" fontId="0" fillId="0" borderId="68" xfId="0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18" fillId="0" borderId="1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72" xfId="0" applyFont="1" applyBorder="1" applyAlignment="1">
      <alignment horizontal="right" vertical="center"/>
    </xf>
    <xf numFmtId="4" fontId="7" fillId="0" borderId="49" xfId="0" applyNumberFormat="1" applyFont="1" applyBorder="1" applyAlignment="1">
      <alignment horizontal="righ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22" fillId="0" borderId="16" xfId="0" applyNumberFormat="1" applyFont="1" applyBorder="1" applyAlignment="1">
      <alignment horizontal="right" vertical="center" wrapText="1"/>
    </xf>
    <xf numFmtId="0" fontId="0" fillId="0" borderId="47" xfId="0" applyBorder="1" applyAlignment="1">
      <alignment horizontal="right" vertical="center"/>
    </xf>
    <xf numFmtId="4" fontId="0" fillId="0" borderId="16" xfId="0" applyNumberFormat="1" applyBorder="1" applyAlignment="1">
      <alignment horizontal="right" vertical="center"/>
    </xf>
    <xf numFmtId="4" fontId="0" fillId="0" borderId="73" xfId="0" applyNumberFormat="1" applyBorder="1" applyAlignment="1">
      <alignment horizontal="right" vertical="center"/>
    </xf>
    <xf numFmtId="4" fontId="0" fillId="0" borderId="47" xfId="0" applyNumberFormat="1" applyBorder="1" applyAlignment="1">
      <alignment horizontal="right" vertical="center"/>
    </xf>
    <xf numFmtId="0" fontId="18" fillId="0" borderId="39" xfId="0" applyFont="1" applyBorder="1" applyAlignment="1">
      <alignment horizontal="center" vertical="center"/>
    </xf>
    <xf numFmtId="4" fontId="4" fillId="0" borderId="49" xfId="0" applyNumberFormat="1" applyFont="1" applyBorder="1" applyAlignment="1">
      <alignment horizontal="righ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165" fontId="3" fillId="0" borderId="17" xfId="0" applyNumberFormat="1" applyFont="1" applyBorder="1" applyAlignment="1">
      <alignment vertical="center"/>
    </xf>
    <xf numFmtId="165" fontId="3" fillId="0" borderId="33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4" fontId="3" fillId="0" borderId="33" xfId="0" applyNumberFormat="1" applyFon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4" fontId="0" fillId="0" borderId="72" xfId="0" applyNumberForma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4" fontId="4" fillId="0" borderId="72" xfId="0" applyNumberFormat="1" applyFont="1" applyBorder="1" applyAlignment="1">
      <alignment horizontal="right" vertical="center"/>
    </xf>
    <xf numFmtId="49" fontId="41" fillId="0" borderId="1" xfId="0" applyNumberFormat="1" applyFont="1" applyBorder="1" applyAlignment="1">
      <alignment horizontal="center" vertical="center"/>
    </xf>
    <xf numFmtId="171" fontId="2" fillId="0" borderId="17" xfId="0" applyNumberFormat="1" applyFont="1" applyBorder="1" applyAlignment="1">
      <alignment horizontal="right" vertical="center"/>
    </xf>
    <xf numFmtId="171" fontId="2" fillId="0" borderId="33" xfId="0" applyNumberFormat="1" applyFont="1" applyBorder="1" applyAlignment="1">
      <alignment horizontal="right" vertical="center"/>
    </xf>
    <xf numFmtId="171" fontId="2" fillId="0" borderId="49" xfId="0" applyNumberFormat="1" applyFont="1" applyBorder="1" applyAlignment="1">
      <alignment horizontal="right" vertical="center"/>
    </xf>
    <xf numFmtId="171" fontId="2" fillId="0" borderId="19" xfId="0" applyNumberFormat="1" applyFont="1" applyBorder="1" applyAlignment="1">
      <alignment horizontal="right" vertical="center"/>
    </xf>
    <xf numFmtId="169" fontId="50" fillId="0" borderId="49" xfId="0" applyNumberFormat="1" applyFont="1" applyBorder="1" applyAlignment="1">
      <alignment horizontal="right" vertical="center"/>
    </xf>
    <xf numFmtId="169" fontId="3" fillId="0" borderId="19" xfId="0" applyNumberFormat="1" applyFont="1" applyBorder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33" xfId="0" applyNumberFormat="1" applyFont="1" applyBorder="1" applyAlignment="1">
      <alignment horizontal="right" vertical="center"/>
    </xf>
    <xf numFmtId="4" fontId="5" fillId="0" borderId="70" xfId="0" applyNumberFormat="1" applyFont="1" applyBorder="1" applyAlignment="1">
      <alignment horizontal="right" vertical="center"/>
    </xf>
    <xf numFmtId="0" fontId="5" fillId="0" borderId="70" xfId="0" applyFont="1" applyBorder="1" applyAlignment="1">
      <alignment horizontal="right" vertical="center"/>
    </xf>
    <xf numFmtId="4" fontId="1" fillId="0" borderId="49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/>
    </xf>
    <xf numFmtId="4" fontId="2" fillId="0" borderId="49" xfId="0" applyNumberFormat="1" applyFont="1" applyBorder="1" applyAlignment="1">
      <alignment horizontal="right" vertical="center" wrapText="1"/>
    </xf>
    <xf numFmtId="3" fontId="49" fillId="0" borderId="57" xfId="0" applyNumberFormat="1" applyFont="1" applyFill="1" applyBorder="1" applyAlignment="1">
      <alignment horizontal="center" vertical="center"/>
    </xf>
    <xf numFmtId="3" fontId="24" fillId="0" borderId="57" xfId="0" applyNumberFormat="1" applyFont="1" applyFill="1" applyBorder="1" applyAlignment="1">
      <alignment horizontal="center" vertical="center"/>
    </xf>
    <xf numFmtId="3" fontId="44" fillId="0" borderId="57" xfId="0" applyNumberFormat="1" applyFont="1" applyBorder="1" applyAlignment="1">
      <alignment horizontal="center" vertical="center"/>
    </xf>
    <xf numFmtId="3" fontId="52" fillId="0" borderId="57" xfId="0" applyNumberFormat="1" applyFont="1" applyBorder="1" applyAlignment="1">
      <alignment horizontal="center" vertical="center"/>
    </xf>
    <xf numFmtId="3" fontId="53" fillId="0" borderId="57" xfId="0" applyNumberFormat="1" applyFont="1" applyBorder="1" applyAlignment="1">
      <alignment horizontal="center" vertical="center"/>
    </xf>
    <xf numFmtId="3" fontId="48" fillId="0" borderId="23" xfId="0" applyNumberFormat="1" applyFont="1" applyBorder="1" applyAlignment="1">
      <alignment horizontal="center" vertical="center"/>
    </xf>
    <xf numFmtId="0" fontId="48" fillId="0" borderId="24" xfId="0" applyFont="1" applyBorder="1" applyAlignment="1">
      <alignment horizontal="center" vertical="center"/>
    </xf>
    <xf numFmtId="3" fontId="34" fillId="0" borderId="57" xfId="0" applyNumberFormat="1" applyFont="1" applyBorder="1" applyAlignment="1">
      <alignment horizontal="center" vertical="center"/>
    </xf>
    <xf numFmtId="3" fontId="34" fillId="0" borderId="50" xfId="0" applyNumberFormat="1" applyFont="1" applyBorder="1" applyAlignment="1">
      <alignment horizontal="center" vertical="center"/>
    </xf>
    <xf numFmtId="3" fontId="22" fillId="0" borderId="50" xfId="0" applyNumberFormat="1" applyFont="1" applyBorder="1" applyAlignment="1">
      <alignment horizontal="center" vertical="center"/>
    </xf>
    <xf numFmtId="3" fontId="2" fillId="0" borderId="50" xfId="0" applyNumberFormat="1" applyFont="1" applyBorder="1" applyAlignment="1">
      <alignment horizontal="center" vertical="center"/>
    </xf>
    <xf numFmtId="3" fontId="48" fillId="0" borderId="41" xfId="0" applyNumberFormat="1" applyFont="1" applyBorder="1" applyAlignment="1">
      <alignment horizontal="center" vertical="center"/>
    </xf>
    <xf numFmtId="3" fontId="48" fillId="0" borderId="21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34" fillId="0" borderId="6" xfId="0" applyNumberFormat="1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" fontId="34" fillId="0" borderId="17" xfId="0" applyNumberFormat="1" applyFont="1" applyBorder="1" applyAlignment="1">
      <alignment horizontal="center" vertical="center"/>
    </xf>
    <xf numFmtId="3" fontId="34" fillId="0" borderId="18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4" fillId="0" borderId="77" xfId="0" applyNumberFormat="1" applyFont="1" applyFill="1" applyBorder="1" applyAlignment="1">
      <alignment horizontal="center" vertical="center"/>
    </xf>
    <xf numFmtId="3" fontId="24" fillId="0" borderId="74" xfId="0" applyNumberFormat="1" applyFont="1" applyBorder="1" applyAlignment="1">
      <alignment horizontal="center" vertical="center"/>
    </xf>
    <xf numFmtId="3" fontId="24" fillId="0" borderId="75" xfId="0" applyNumberFormat="1" applyFont="1" applyBorder="1" applyAlignment="1">
      <alignment horizontal="center" vertical="center"/>
    </xf>
    <xf numFmtId="3" fontId="48" fillId="0" borderId="50" xfId="0" applyNumberFormat="1" applyFont="1" applyBorder="1" applyAlignment="1">
      <alignment horizontal="center" vertical="center"/>
    </xf>
    <xf numFmtId="3" fontId="24" fillId="0" borderId="76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6" xfId="0" applyBorder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vertical="center"/>
    </xf>
    <xf numFmtId="4" fontId="34" fillId="0" borderId="52" xfId="0" applyNumberFormat="1" applyFont="1" applyFill="1" applyBorder="1" applyAlignment="1">
      <alignment horizontal="right" vertical="center"/>
    </xf>
    <xf numFmtId="0" fontId="34" fillId="0" borderId="53" xfId="0" applyFont="1" applyBorder="1" applyAlignment="1">
      <alignment horizontal="right" vertical="center"/>
    </xf>
    <xf numFmtId="4" fontId="51" fillId="0" borderId="57" xfId="0" applyNumberFormat="1" applyFont="1" applyBorder="1" applyAlignment="1">
      <alignment horizontal="right" vertical="center"/>
    </xf>
    <xf numFmtId="4" fontId="0" fillId="0" borderId="52" xfId="0" applyNumberFormat="1" applyBorder="1" applyAlignment="1">
      <alignment vertical="center"/>
    </xf>
    <xf numFmtId="4" fontId="0" fillId="0" borderId="53" xfId="0" applyNumberFormat="1" applyBorder="1" applyAlignment="1">
      <alignment vertical="center"/>
    </xf>
    <xf numFmtId="4" fontId="34" fillId="0" borderId="52" xfId="15" applyNumberFormat="1" applyFont="1" applyBorder="1" applyAlignment="1">
      <alignment horizontal="right" vertical="center"/>
    </xf>
    <xf numFmtId="4" fontId="2" fillId="0" borderId="57" xfId="0" applyNumberFormat="1" applyFont="1" applyBorder="1" applyAlignment="1">
      <alignment horizontal="right" vertical="center"/>
    </xf>
    <xf numFmtId="169" fontId="3" fillId="0" borderId="52" xfId="0" applyNumberFormat="1" applyFont="1" applyBorder="1" applyAlignment="1">
      <alignment vertical="center"/>
    </xf>
    <xf numFmtId="169" fontId="3" fillId="0" borderId="53" xfId="0" applyNumberFormat="1" applyFont="1" applyBorder="1" applyAlignment="1">
      <alignment vertical="center"/>
    </xf>
    <xf numFmtId="4" fontId="34" fillId="0" borderId="52" xfId="0" applyNumberFormat="1" applyFont="1" applyBorder="1" applyAlignment="1">
      <alignment vertical="center"/>
    </xf>
    <xf numFmtId="4" fontId="34" fillId="0" borderId="53" xfId="0" applyNumberFormat="1" applyFont="1" applyBorder="1" applyAlignment="1">
      <alignment vertical="center"/>
    </xf>
    <xf numFmtId="169" fontId="50" fillId="0" borderId="52" xfId="0" applyNumberFormat="1" applyFont="1" applyFill="1" applyBorder="1" applyAlignment="1">
      <alignment vertical="center"/>
    </xf>
    <xf numFmtId="4" fontId="34" fillId="0" borderId="52" xfId="0" applyNumberFormat="1" applyFont="1" applyBorder="1" applyAlignment="1">
      <alignment horizontal="right" vertical="center"/>
    </xf>
    <xf numFmtId="4" fontId="34" fillId="0" borderId="53" xfId="0" applyNumberFormat="1" applyFont="1" applyBorder="1" applyAlignment="1">
      <alignment horizontal="right" vertical="center"/>
    </xf>
    <xf numFmtId="4" fontId="0" fillId="0" borderId="53" xfId="0" applyNumberFormat="1" applyBorder="1" applyAlignment="1">
      <alignment horizontal="center" vertical="center"/>
    </xf>
    <xf numFmtId="4" fontId="3" fillId="0" borderId="52" xfId="0" applyNumberFormat="1" applyFont="1" applyFill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4" fontId="34" fillId="0" borderId="53" xfId="0" applyNumberFormat="1" applyFont="1" applyFill="1" applyBorder="1" applyAlignment="1">
      <alignment horizontal="right" vertical="center"/>
    </xf>
    <xf numFmtId="0" fontId="34" fillId="0" borderId="53" xfId="0" applyFont="1" applyBorder="1" applyAlignment="1">
      <alignment vertical="center"/>
    </xf>
    <xf numFmtId="0" fontId="18" fillId="0" borderId="53" xfId="0" applyFont="1" applyBorder="1" applyAlignment="1">
      <alignment horizontal="center" vertical="center"/>
    </xf>
    <xf numFmtId="0" fontId="0" fillId="0" borderId="53" xfId="0" applyBorder="1" applyAlignment="1">
      <alignment vertical="center"/>
    </xf>
    <xf numFmtId="4" fontId="3" fillId="0" borderId="52" xfId="0" applyNumberFormat="1" applyFont="1" applyBorder="1" applyAlignment="1">
      <alignment horizontal="right" vertical="center"/>
    </xf>
    <xf numFmtId="4" fontId="3" fillId="0" borderId="53" xfId="0" applyNumberFormat="1" applyFont="1" applyBorder="1" applyAlignment="1">
      <alignment horizontal="right" vertical="center"/>
    </xf>
    <xf numFmtId="4" fontId="0" fillId="0" borderId="53" xfId="0" applyNumberFormat="1" applyBorder="1" applyAlignment="1">
      <alignment horizontal="right" vertical="center"/>
    </xf>
    <xf numFmtId="0" fontId="0" fillId="0" borderId="52" xfId="0" applyBorder="1" applyAlignment="1">
      <alignment horizontal="center" vertical="center"/>
    </xf>
    <xf numFmtId="4" fontId="34" fillId="0" borderId="11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1" fillId="0" borderId="1" xfId="0" applyFont="1" applyFill="1" applyBorder="1" applyAlignment="1" applyProtection="1">
      <alignment horizontal="center" vertical="center"/>
      <protection hidden="1"/>
    </xf>
    <xf numFmtId="0" fontId="32" fillId="0" borderId="1" xfId="0" applyFont="1" applyBorder="1" applyAlignment="1">
      <alignment horizontal="center" vertical="center"/>
    </xf>
    <xf numFmtId="4" fontId="34" fillId="0" borderId="11" xfId="0" applyNumberFormat="1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4" fontId="34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4" fontId="34" fillId="0" borderId="23" xfId="0" applyNumberFormat="1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33" fillId="0" borderId="15" xfId="0" applyFont="1" applyFill="1" applyBorder="1" applyAlignment="1" applyProtection="1">
      <alignment horizontal="center" vertical="center" wrapText="1"/>
      <protection hidden="1"/>
    </xf>
  </cellXfs>
  <cellStyles count="22">
    <cellStyle name="Normal" xfId="0" builtinId="0"/>
    <cellStyle name="Normal 2" xfId="2"/>
    <cellStyle name="Normal 2 2" xfId="3"/>
    <cellStyle name="Normal 2 2 2" xfId="9"/>
    <cellStyle name="Normal 2 7" xfId="14"/>
    <cellStyle name="Normal 2 7 2" xfId="21"/>
    <cellStyle name="Normal 3" xfId="4"/>
    <cellStyle name="Normal 3 2" xfId="10"/>
    <cellStyle name="Normal 3 2 2" xfId="19"/>
    <cellStyle name="Normal 3 3" xfId="16"/>
    <cellStyle name="Normal 4" xfId="1"/>
    <cellStyle name="Normal 4 2" xfId="13"/>
    <cellStyle name="Normal 4 3" xfId="8"/>
    <cellStyle name="Normal 5" xfId="6"/>
    <cellStyle name="Normal 5 2" xfId="17"/>
    <cellStyle name="Normal 6" xfId="7"/>
    <cellStyle name="Normal 6 2" xfId="18"/>
    <cellStyle name="Normal 7" xfId="15"/>
    <cellStyle name="Normal 8" xfId="12"/>
    <cellStyle name="Normal 8 2" xfId="20"/>
    <cellStyle name="Virgül 2" xfId="5"/>
    <cellStyle name="Virgül 2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 rot="5400000">
          <a:off x="2371725" y="9286875"/>
          <a:ext cx="0" cy="0"/>
        </a:xfrm>
        <a:prstGeom prst="leftBrace">
          <a:avLst>
            <a:gd name="adj1" fmla="val -2147483648"/>
            <a:gd name="adj2" fmla="val 529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4"/>
  <sheetViews>
    <sheetView tabSelected="1" workbookViewId="0">
      <selection activeCell="B2" sqref="B2:G2"/>
    </sheetView>
  </sheetViews>
  <sheetFormatPr defaultRowHeight="15" x14ac:dyDescent="0.25"/>
  <cols>
    <col min="1" max="1" width="1.5703125" customWidth="1"/>
    <col min="2" max="2" width="11.42578125" customWidth="1"/>
    <col min="3" max="3" width="14" customWidth="1"/>
    <col min="4" max="4" width="16" customWidth="1"/>
    <col min="5" max="5" width="15.7109375" customWidth="1"/>
    <col min="6" max="6" width="14.42578125" customWidth="1"/>
    <col min="7" max="7" width="15" customWidth="1"/>
    <col min="8" max="8" width="15.42578125" customWidth="1"/>
    <col min="9" max="9" width="14" customWidth="1"/>
    <col min="10" max="10" width="13.140625" customWidth="1"/>
    <col min="11" max="11" width="13.5703125" customWidth="1"/>
  </cols>
  <sheetData>
    <row r="2" spans="2:10" ht="26.25" x14ac:dyDescent="0.25">
      <c r="B2" s="236" t="s">
        <v>0</v>
      </c>
      <c r="C2" s="236"/>
      <c r="D2" s="236"/>
      <c r="E2" s="236"/>
      <c r="F2" s="236"/>
      <c r="G2" s="236"/>
      <c r="H2" s="237" t="s">
        <v>91</v>
      </c>
      <c r="I2" s="237"/>
      <c r="J2" s="237"/>
    </row>
    <row r="3" spans="2:10" ht="15.75" thickBot="1" x14ac:dyDescent="0.3">
      <c r="B3" s="238" t="s">
        <v>1</v>
      </c>
      <c r="C3" s="238"/>
      <c r="D3" s="238"/>
      <c r="E3" s="238"/>
      <c r="F3" s="238"/>
      <c r="G3" s="238"/>
      <c r="H3" s="238"/>
      <c r="I3" s="238"/>
      <c r="J3" s="238"/>
    </row>
    <row r="4" spans="2:10" ht="19.5" customHeight="1" x14ac:dyDescent="0.25">
      <c r="B4" s="239" t="s">
        <v>2</v>
      </c>
      <c r="C4" s="240"/>
      <c r="D4" s="240"/>
      <c r="E4" s="241" t="s">
        <v>3</v>
      </c>
      <c r="F4" s="241"/>
      <c r="G4" s="241" t="s">
        <v>4</v>
      </c>
      <c r="H4" s="241"/>
      <c r="I4" s="241" t="s">
        <v>5</v>
      </c>
      <c r="J4" s="242"/>
    </row>
    <row r="5" spans="2:10" ht="23.25" customHeight="1" x14ac:dyDescent="0.25">
      <c r="B5" s="243" t="s">
        <v>6</v>
      </c>
      <c r="C5" s="244"/>
      <c r="D5" s="244"/>
      <c r="E5" s="245">
        <v>37</v>
      </c>
      <c r="F5" s="245"/>
      <c r="G5" s="245">
        <v>21</v>
      </c>
      <c r="H5" s="245"/>
      <c r="I5" s="245">
        <f>SUM(E5:H5)</f>
        <v>58</v>
      </c>
      <c r="J5" s="246"/>
    </row>
    <row r="6" spans="2:10" ht="18.75" customHeight="1" x14ac:dyDescent="0.25">
      <c r="B6" s="243" t="s">
        <v>7</v>
      </c>
      <c r="C6" s="244"/>
      <c r="D6" s="244"/>
      <c r="E6" s="245">
        <v>197</v>
      </c>
      <c r="F6" s="245"/>
      <c r="G6" s="245">
        <v>228</v>
      </c>
      <c r="H6" s="245"/>
      <c r="I6" s="245">
        <f>SUM(E6:H6)</f>
        <v>425</v>
      </c>
      <c r="J6" s="246"/>
    </row>
    <row r="7" spans="2:10" ht="22.5" customHeight="1" thickBot="1" x14ac:dyDescent="0.3">
      <c r="B7" s="247" t="s">
        <v>5</v>
      </c>
      <c r="C7" s="248"/>
      <c r="D7" s="248"/>
      <c r="E7" s="249">
        <f>SUM(E5:E6)</f>
        <v>234</v>
      </c>
      <c r="F7" s="249"/>
      <c r="G7" s="249">
        <f>SUM(G5:G6)</f>
        <v>249</v>
      </c>
      <c r="H7" s="249"/>
      <c r="I7" s="249">
        <f>SUM(I5:I6)</f>
        <v>483</v>
      </c>
      <c r="J7" s="250"/>
    </row>
    <row r="8" spans="2:10" ht="27.75" customHeight="1" thickBot="1" x14ac:dyDescent="0.3">
      <c r="B8" s="247" t="s">
        <v>8</v>
      </c>
      <c r="C8" s="248"/>
      <c r="D8" s="248"/>
      <c r="E8" s="251">
        <v>11</v>
      </c>
      <c r="F8" s="251"/>
      <c r="G8" s="251">
        <v>14</v>
      </c>
      <c r="H8" s="251"/>
      <c r="I8" s="249">
        <f>SUM(E8:H8)</f>
        <v>25</v>
      </c>
      <c r="J8" s="250"/>
    </row>
    <row r="9" spans="2:10" x14ac:dyDescent="0.25">
      <c r="B9" s="1"/>
      <c r="C9" s="1"/>
      <c r="D9" s="1"/>
      <c r="E9" s="1"/>
      <c r="F9" s="1"/>
      <c r="G9" s="1"/>
      <c r="H9" s="2"/>
      <c r="I9" s="2"/>
      <c r="J9" s="2"/>
    </row>
    <row r="10" spans="2:10" ht="26.25" customHeight="1" thickBot="1" x14ac:dyDescent="0.3">
      <c r="B10" s="238" t="s">
        <v>80</v>
      </c>
      <c r="C10" s="238"/>
      <c r="D10" s="238"/>
      <c r="E10" s="238"/>
      <c r="F10" s="238"/>
      <c r="G10" s="238"/>
      <c r="H10" s="238"/>
      <c r="I10" s="238"/>
      <c r="J10" s="238"/>
    </row>
    <row r="11" spans="2:10" ht="26.25" customHeight="1" thickBot="1" x14ac:dyDescent="0.3">
      <c r="B11" s="255"/>
      <c r="C11" s="257" t="s">
        <v>81</v>
      </c>
      <c r="D11" s="258"/>
      <c r="E11" s="261" t="s">
        <v>83</v>
      </c>
      <c r="F11" s="262"/>
      <c r="G11" s="262"/>
      <c r="H11" s="262"/>
      <c r="I11" s="263"/>
      <c r="J11" s="264" t="s">
        <v>84</v>
      </c>
    </row>
    <row r="12" spans="2:10" ht="35.25" customHeight="1" thickBot="1" x14ac:dyDescent="0.3">
      <c r="B12" s="256"/>
      <c r="C12" s="259"/>
      <c r="D12" s="260"/>
      <c r="E12" s="266" t="s">
        <v>9</v>
      </c>
      <c r="F12" s="267"/>
      <c r="G12" s="266" t="s">
        <v>10</v>
      </c>
      <c r="H12" s="267"/>
      <c r="I12" s="114" t="s">
        <v>82</v>
      </c>
      <c r="J12" s="265"/>
    </row>
    <row r="13" spans="2:10" ht="26.25" customHeight="1" thickBot="1" x14ac:dyDescent="0.3">
      <c r="B13" s="226" t="s">
        <v>3</v>
      </c>
      <c r="C13" s="268">
        <v>1145748606.24</v>
      </c>
      <c r="D13" s="253"/>
      <c r="E13" s="252">
        <v>1416345452.6900001</v>
      </c>
      <c r="F13" s="262"/>
      <c r="G13" s="252">
        <v>772475618.12</v>
      </c>
      <c r="H13" s="253"/>
      <c r="I13" s="191">
        <f>G13/E13</f>
        <v>0.54540057063965042</v>
      </c>
      <c r="J13" s="192">
        <f>G13/C13</f>
        <v>0.67421039302420016</v>
      </c>
    </row>
    <row r="14" spans="2:10" ht="26.25" customHeight="1" thickBot="1" x14ac:dyDescent="0.3">
      <c r="B14" s="226" t="s">
        <v>4</v>
      </c>
      <c r="C14" s="254">
        <v>710793660.45999992</v>
      </c>
      <c r="D14" s="254"/>
      <c r="E14" s="254">
        <v>821995363.99000001</v>
      </c>
      <c r="F14" s="254"/>
      <c r="G14" s="254">
        <v>346866255.17000002</v>
      </c>
      <c r="H14" s="254"/>
      <c r="I14" s="191">
        <f t="shared" ref="I14:I15" si="0">G14/E14</f>
        <v>0.42198079255130666</v>
      </c>
      <c r="J14" s="192">
        <f t="shared" ref="J14:J15" si="1">G14/C14</f>
        <v>0.48799852118197107</v>
      </c>
    </row>
    <row r="15" spans="2:10" ht="26.25" customHeight="1" thickBot="1" x14ac:dyDescent="0.3">
      <c r="B15" s="226" t="s">
        <v>5</v>
      </c>
      <c r="C15" s="254">
        <f>SUM(C13:C14)</f>
        <v>1856542266.6999998</v>
      </c>
      <c r="D15" s="254"/>
      <c r="E15" s="254">
        <f t="shared" ref="E15" si="2">SUM(E13:E14)</f>
        <v>2238340816.6800003</v>
      </c>
      <c r="F15" s="254"/>
      <c r="G15" s="254">
        <f t="shared" ref="G15" si="3">SUM(G13:G14)</f>
        <v>1119341873.29</v>
      </c>
      <c r="H15" s="254"/>
      <c r="I15" s="197">
        <f t="shared" si="0"/>
        <v>0.50007660359348405</v>
      </c>
      <c r="J15" s="193">
        <f t="shared" si="1"/>
        <v>0.60291752758186756</v>
      </c>
    </row>
    <row r="16" spans="2:10" ht="24.75" customHeight="1" thickBot="1" x14ac:dyDescent="0.3">
      <c r="B16" s="1"/>
      <c r="C16" s="1"/>
      <c r="D16" s="1"/>
      <c r="E16" s="1"/>
      <c r="F16" s="1"/>
      <c r="G16" s="1"/>
      <c r="H16" s="2"/>
      <c r="I16" s="2"/>
      <c r="J16" s="2"/>
    </row>
    <row r="17" spans="2:11" ht="29.25" customHeight="1" thickBot="1" x14ac:dyDescent="0.3">
      <c r="B17" s="273" t="s">
        <v>11</v>
      </c>
      <c r="C17" s="274"/>
      <c r="D17" s="275" t="s">
        <v>12</v>
      </c>
      <c r="E17" s="276"/>
      <c r="F17" s="275" t="s">
        <v>13</v>
      </c>
      <c r="G17" s="277"/>
      <c r="H17" s="278" t="s">
        <v>14</v>
      </c>
      <c r="I17" s="278"/>
      <c r="J17" s="23" t="s">
        <v>5</v>
      </c>
    </row>
    <row r="18" spans="2:11" ht="25.5" customHeight="1" thickBot="1" x14ac:dyDescent="0.3">
      <c r="B18" s="279" t="s">
        <v>3</v>
      </c>
      <c r="C18" s="280"/>
      <c r="D18" s="281">
        <v>11379</v>
      </c>
      <c r="E18" s="281"/>
      <c r="F18" s="281">
        <v>3255</v>
      </c>
      <c r="G18" s="281"/>
      <c r="H18" s="281">
        <v>2286</v>
      </c>
      <c r="I18" s="281"/>
      <c r="J18" s="52">
        <f t="shared" ref="J18:J20" si="4">SUM(D18:I18)</f>
        <v>16920</v>
      </c>
    </row>
    <row r="19" spans="2:11" ht="21" customHeight="1" thickBot="1" x14ac:dyDescent="0.3">
      <c r="B19" s="282" t="s">
        <v>4</v>
      </c>
      <c r="C19" s="283"/>
      <c r="D19" s="284">
        <v>9175</v>
      </c>
      <c r="E19" s="284"/>
      <c r="F19" s="284">
        <v>7312</v>
      </c>
      <c r="G19" s="284"/>
      <c r="H19" s="284">
        <v>1832</v>
      </c>
      <c r="I19" s="284"/>
      <c r="J19" s="52">
        <f t="shared" si="4"/>
        <v>18319</v>
      </c>
    </row>
    <row r="20" spans="2:11" ht="27" customHeight="1" thickBot="1" x14ac:dyDescent="0.3">
      <c r="B20" s="269" t="s">
        <v>15</v>
      </c>
      <c r="C20" s="270"/>
      <c r="D20" s="271">
        <f>SUM(D18:D19)</f>
        <v>20554</v>
      </c>
      <c r="E20" s="272"/>
      <c r="F20" s="271">
        <f>SUM(F18:F19)</f>
        <v>10567</v>
      </c>
      <c r="G20" s="272"/>
      <c r="H20" s="271">
        <f>SUM(H18:H19)</f>
        <v>4118</v>
      </c>
      <c r="I20" s="272"/>
      <c r="J20" s="52">
        <f t="shared" si="4"/>
        <v>35239</v>
      </c>
    </row>
    <row r="21" spans="2:11" ht="21" customHeight="1" x14ac:dyDescent="0.25">
      <c r="B21" s="18"/>
      <c r="C21" s="19"/>
      <c r="D21" s="20"/>
      <c r="E21" s="16"/>
      <c r="F21" s="20"/>
      <c r="G21" s="16"/>
      <c r="H21" s="20"/>
      <c r="I21" s="16"/>
      <c r="J21" s="17"/>
    </row>
    <row r="22" spans="2:11" ht="33.75" customHeight="1" thickBot="1" x14ac:dyDescent="0.3">
      <c r="B22" s="285" t="s">
        <v>16</v>
      </c>
      <c r="C22" s="286"/>
      <c r="D22" s="286"/>
      <c r="E22" s="286"/>
      <c r="F22" s="286"/>
      <c r="G22" s="286"/>
      <c r="H22" s="286"/>
      <c r="I22" s="286"/>
      <c r="J22" s="286"/>
    </row>
    <row r="23" spans="2:11" ht="45.75" customHeight="1" thickBot="1" x14ac:dyDescent="0.3">
      <c r="B23" s="293"/>
      <c r="C23" s="93" t="s">
        <v>17</v>
      </c>
      <c r="D23" s="94" t="s">
        <v>18</v>
      </c>
      <c r="E23" s="295" t="s">
        <v>5</v>
      </c>
      <c r="F23" s="95" t="s">
        <v>19</v>
      </c>
      <c r="G23" s="113" t="s">
        <v>20</v>
      </c>
      <c r="H23" s="297" t="s">
        <v>5</v>
      </c>
      <c r="I23" s="298" t="s">
        <v>15</v>
      </c>
      <c r="J23" s="299"/>
    </row>
    <row r="24" spans="2:11" ht="15.75" thickBot="1" x14ac:dyDescent="0.3">
      <c r="B24" s="294"/>
      <c r="C24" s="96" t="s">
        <v>21</v>
      </c>
      <c r="D24" s="97" t="s">
        <v>21</v>
      </c>
      <c r="E24" s="296"/>
      <c r="F24" s="96" t="s">
        <v>21</v>
      </c>
      <c r="G24" s="97" t="s">
        <v>21</v>
      </c>
      <c r="H24" s="296"/>
      <c r="I24" s="300"/>
      <c r="J24" s="299"/>
    </row>
    <row r="25" spans="2:11" ht="27" customHeight="1" thickBot="1" x14ac:dyDescent="0.3">
      <c r="B25" s="66" t="s">
        <v>3</v>
      </c>
      <c r="C25" s="205">
        <v>7076</v>
      </c>
      <c r="D25" s="205">
        <v>1060</v>
      </c>
      <c r="E25" s="217">
        <f>SUM(C25:D25)</f>
        <v>8136</v>
      </c>
      <c r="F25" s="221">
        <v>165</v>
      </c>
      <c r="G25" s="222">
        <v>24</v>
      </c>
      <c r="H25" s="99">
        <f>SUM(F25:G25)</f>
        <v>189</v>
      </c>
      <c r="I25" s="289">
        <f>SUM(E25+H25)</f>
        <v>8325</v>
      </c>
      <c r="J25" s="290"/>
    </row>
    <row r="26" spans="2:11" ht="27.75" customHeight="1" thickBot="1" x14ac:dyDescent="0.3">
      <c r="B26" s="66" t="s">
        <v>4</v>
      </c>
      <c r="C26" s="111">
        <v>56186</v>
      </c>
      <c r="D26" s="111">
        <v>6172</v>
      </c>
      <c r="E26" s="98">
        <f>SUM(C26:D26)</f>
        <v>62358</v>
      </c>
      <c r="F26" s="111">
        <v>1147</v>
      </c>
      <c r="G26" s="111">
        <v>148</v>
      </c>
      <c r="H26" s="99">
        <f t="shared" ref="H26:H27" si="5">SUM(F26:G26)</f>
        <v>1295</v>
      </c>
      <c r="I26" s="291">
        <f>SUM(E26+H26)</f>
        <v>63653</v>
      </c>
      <c r="J26" s="291"/>
    </row>
    <row r="27" spans="2:11" ht="30.75" customHeight="1" thickBot="1" x14ac:dyDescent="0.3">
      <c r="B27" s="100" t="s">
        <v>5</v>
      </c>
      <c r="C27" s="52">
        <f t="shared" ref="C27:G27" si="6">SUM(C25:C26)</f>
        <v>63262</v>
      </c>
      <c r="D27" s="52">
        <f t="shared" si="6"/>
        <v>7232</v>
      </c>
      <c r="E27" s="101">
        <f>SUM(C27:D27)</f>
        <v>70494</v>
      </c>
      <c r="F27" s="102">
        <f t="shared" si="6"/>
        <v>1312</v>
      </c>
      <c r="G27" s="109">
        <f t="shared" si="6"/>
        <v>172</v>
      </c>
      <c r="H27" s="101">
        <f t="shared" si="5"/>
        <v>1484</v>
      </c>
      <c r="I27" s="271">
        <f>SUM(E27+H27)</f>
        <v>71978</v>
      </c>
      <c r="J27" s="292"/>
    </row>
    <row r="28" spans="2:11" ht="30" customHeight="1" thickBot="1" x14ac:dyDescent="0.3"/>
    <row r="29" spans="2:11" ht="44.25" customHeight="1" thickBot="1" x14ac:dyDescent="0.3">
      <c r="B29" s="67" t="s">
        <v>22</v>
      </c>
      <c r="C29" s="68" t="s">
        <v>23</v>
      </c>
      <c r="D29" s="68" t="s">
        <v>24</v>
      </c>
      <c r="E29" s="68" t="s">
        <v>25</v>
      </c>
      <c r="F29" s="69" t="s">
        <v>26</v>
      </c>
      <c r="G29" s="70" t="s">
        <v>27</v>
      </c>
      <c r="H29" s="70" t="s">
        <v>28</v>
      </c>
      <c r="I29" s="70" t="s">
        <v>29</v>
      </c>
      <c r="J29" s="70" t="s">
        <v>30</v>
      </c>
      <c r="K29" s="71" t="s">
        <v>15</v>
      </c>
    </row>
    <row r="30" spans="2:11" ht="28.5" customHeight="1" thickBot="1" x14ac:dyDescent="0.3">
      <c r="B30" s="112" t="s">
        <v>31</v>
      </c>
      <c r="C30" s="177">
        <v>20857557.73</v>
      </c>
      <c r="D30" s="177">
        <v>499966.63</v>
      </c>
      <c r="E30" s="177">
        <v>1747880.49</v>
      </c>
      <c r="F30" s="177">
        <v>782433.46</v>
      </c>
      <c r="G30" s="177">
        <v>12214.3</v>
      </c>
      <c r="H30" s="177">
        <v>1695508.85</v>
      </c>
      <c r="I30" s="177">
        <v>17157.5</v>
      </c>
      <c r="J30" s="177">
        <v>2471499.7999999998</v>
      </c>
      <c r="K30" s="72">
        <f>SUM(C30:J30)</f>
        <v>28084218.760000002</v>
      </c>
    </row>
    <row r="31" spans="2:11" ht="24" customHeight="1" thickBot="1" x14ac:dyDescent="0.3">
      <c r="B31" s="66" t="s">
        <v>32</v>
      </c>
      <c r="C31" s="73">
        <v>8158095.1900000004</v>
      </c>
      <c r="D31" s="74">
        <v>687977.01</v>
      </c>
      <c r="E31" s="74">
        <v>1420737.19</v>
      </c>
      <c r="F31" s="74">
        <v>801553.44</v>
      </c>
      <c r="G31" s="74">
        <v>64027.020000000004</v>
      </c>
      <c r="H31" s="74">
        <v>207272.22</v>
      </c>
      <c r="I31" s="74">
        <v>35853.99</v>
      </c>
      <c r="J31" s="74">
        <v>111958.49999999999</v>
      </c>
      <c r="K31" s="72">
        <f t="shared" ref="K31:K32" si="7">SUM(C31:J31)</f>
        <v>11487474.560000001</v>
      </c>
    </row>
    <row r="32" spans="2:11" ht="27.75" customHeight="1" thickBot="1" x14ac:dyDescent="0.3">
      <c r="B32" s="75" t="s">
        <v>5</v>
      </c>
      <c r="C32" s="107">
        <f t="shared" ref="C32:J32" si="8">SUM(C30:C31)</f>
        <v>29015652.920000002</v>
      </c>
      <c r="D32" s="108">
        <f t="shared" si="8"/>
        <v>1187943.6400000001</v>
      </c>
      <c r="E32" s="108">
        <f t="shared" si="8"/>
        <v>3168617.6799999997</v>
      </c>
      <c r="F32" s="108">
        <f t="shared" si="8"/>
        <v>1583986.9</v>
      </c>
      <c r="G32" s="108">
        <f t="shared" si="8"/>
        <v>76241.320000000007</v>
      </c>
      <c r="H32" s="108">
        <f t="shared" si="8"/>
        <v>1902781.07</v>
      </c>
      <c r="I32" s="108">
        <f t="shared" si="8"/>
        <v>53011.49</v>
      </c>
      <c r="J32" s="108">
        <f t="shared" si="8"/>
        <v>2583458.2999999998</v>
      </c>
      <c r="K32" s="72">
        <f t="shared" si="7"/>
        <v>39571693.32</v>
      </c>
    </row>
    <row r="33" spans="2:11" ht="25.5" customHeight="1" x14ac:dyDescent="0.25"/>
    <row r="34" spans="2:11" ht="20.25" customHeight="1" x14ac:dyDescent="0.25">
      <c r="B34" s="110"/>
      <c r="C34" s="110"/>
      <c r="D34" s="110"/>
      <c r="E34" s="110"/>
      <c r="F34" s="110"/>
      <c r="G34" s="110"/>
      <c r="H34" s="110"/>
      <c r="I34" s="110"/>
      <c r="J34" s="110"/>
    </row>
    <row r="35" spans="2:11" ht="31.5" customHeight="1" thickBot="1" x14ac:dyDescent="0.3">
      <c r="B35" s="234" t="s">
        <v>85</v>
      </c>
      <c r="C35" s="235"/>
      <c r="D35" s="235"/>
      <c r="E35" s="235"/>
      <c r="F35" s="235"/>
      <c r="G35" s="235"/>
      <c r="H35" s="235"/>
      <c r="I35" s="235"/>
      <c r="J35" s="235"/>
      <c r="K35" s="235"/>
    </row>
    <row r="36" spans="2:11" ht="23.25" customHeight="1" thickBot="1" x14ac:dyDescent="0.3">
      <c r="B36" s="275"/>
      <c r="C36" s="319"/>
      <c r="D36" s="315" t="s">
        <v>34</v>
      </c>
      <c r="E36" s="316"/>
      <c r="F36" s="316"/>
      <c r="G36" s="262"/>
      <c r="H36" s="261" t="s">
        <v>33</v>
      </c>
      <c r="I36" s="305"/>
      <c r="J36" s="305"/>
      <c r="K36" s="253"/>
    </row>
    <row r="37" spans="2:11" ht="23.25" customHeight="1" thickBot="1" x14ac:dyDescent="0.3">
      <c r="B37" s="320"/>
      <c r="C37" s="302"/>
      <c r="D37" s="23" t="s">
        <v>74</v>
      </c>
      <c r="E37" s="23" t="s">
        <v>75</v>
      </c>
      <c r="F37" s="23" t="s">
        <v>76</v>
      </c>
      <c r="G37" s="115" t="s">
        <v>5</v>
      </c>
      <c r="H37" s="301" t="s">
        <v>78</v>
      </c>
      <c r="I37" s="302"/>
      <c r="J37" s="232" t="s">
        <v>79</v>
      </c>
      <c r="K37" s="253"/>
    </row>
    <row r="38" spans="2:11" ht="33.75" customHeight="1" thickBot="1" x14ac:dyDescent="0.3">
      <c r="B38" s="287" t="s">
        <v>86</v>
      </c>
      <c r="C38" s="288"/>
      <c r="D38" s="195">
        <v>774331661.69000006</v>
      </c>
      <c r="E38" s="195">
        <v>243046932.36000001</v>
      </c>
      <c r="F38" s="195">
        <v>128370012.19</v>
      </c>
      <c r="G38" s="194">
        <f>SUM(D38:F38)</f>
        <v>1145748606.24</v>
      </c>
      <c r="H38" s="303">
        <v>105747036.41</v>
      </c>
      <c r="I38" s="304"/>
      <c r="J38" s="306">
        <v>743278.69</v>
      </c>
      <c r="K38" s="307"/>
    </row>
    <row r="39" spans="2:11" ht="33" customHeight="1" thickBot="1" x14ac:dyDescent="0.3">
      <c r="B39" s="287" t="s">
        <v>4</v>
      </c>
      <c r="C39" s="288"/>
      <c r="D39" s="196">
        <v>585827430.43999994</v>
      </c>
      <c r="E39" s="196">
        <v>97242921.160000011</v>
      </c>
      <c r="F39" s="196">
        <v>11206265.289999999</v>
      </c>
      <c r="G39" s="194">
        <f>SUM(D39:F39)</f>
        <v>694276616.88999987</v>
      </c>
      <c r="H39" s="330">
        <v>30376093.199999999</v>
      </c>
      <c r="I39" s="331"/>
      <c r="J39" s="334">
        <v>497.9</v>
      </c>
      <c r="K39" s="335"/>
    </row>
    <row r="40" spans="2:11" ht="30.75" customHeight="1" thickBot="1" x14ac:dyDescent="0.3">
      <c r="B40" s="317" t="s">
        <v>5</v>
      </c>
      <c r="C40" s="318"/>
      <c r="D40" s="194">
        <f>SUM(D38:D39)</f>
        <v>1360159092.1300001</v>
      </c>
      <c r="E40" s="194">
        <f t="shared" ref="E40:F40" si="9">SUM(E38:E39)</f>
        <v>340289853.52000004</v>
      </c>
      <c r="F40" s="194">
        <f t="shared" si="9"/>
        <v>139576277.47999999</v>
      </c>
      <c r="G40" s="194">
        <f t="shared" ref="G40" si="10">SUM(D40:F40)</f>
        <v>1840025223.1300001</v>
      </c>
      <c r="H40" s="332">
        <f>SUM(H38:H39)</f>
        <v>136123129.60999998</v>
      </c>
      <c r="I40" s="333"/>
      <c r="J40" s="232">
        <f>SUM(J38:J39)</f>
        <v>743776.59</v>
      </c>
      <c r="K40" s="233"/>
    </row>
    <row r="41" spans="2:11" ht="21.75" customHeight="1" thickBot="1" x14ac:dyDescent="0.3"/>
    <row r="42" spans="2:11" ht="21" customHeight="1" thickBot="1" x14ac:dyDescent="0.3">
      <c r="B42" s="273" t="s">
        <v>35</v>
      </c>
      <c r="C42" s="321"/>
      <c r="D42" s="321"/>
      <c r="E42" s="321"/>
      <c r="F42" s="321"/>
      <c r="G42" s="321"/>
      <c r="H42" s="321"/>
      <c r="I42" s="321"/>
      <c r="J42" s="322"/>
    </row>
    <row r="43" spans="2:11" ht="28.5" customHeight="1" x14ac:dyDescent="0.25">
      <c r="B43" s="323" t="s">
        <v>36</v>
      </c>
      <c r="C43" s="324"/>
      <c r="D43" s="325" t="s">
        <v>37</v>
      </c>
      <c r="E43" s="326"/>
      <c r="F43" s="327" t="s">
        <v>38</v>
      </c>
      <c r="G43" s="327"/>
      <c r="H43" s="230" t="s">
        <v>5</v>
      </c>
      <c r="I43" s="328" t="s">
        <v>39</v>
      </c>
      <c r="J43" s="329"/>
    </row>
    <row r="44" spans="2:11" ht="26.25" customHeight="1" thickBot="1" x14ac:dyDescent="0.3">
      <c r="B44" s="308">
        <v>2650</v>
      </c>
      <c r="C44" s="309"/>
      <c r="D44" s="310">
        <v>2799</v>
      </c>
      <c r="E44" s="311"/>
      <c r="F44" s="312">
        <v>560</v>
      </c>
      <c r="G44" s="312"/>
      <c r="H44" s="231">
        <f>SUM(B44:G44)</f>
        <v>6009</v>
      </c>
      <c r="I44" s="313">
        <v>4</v>
      </c>
      <c r="J44" s="314"/>
    </row>
  </sheetData>
  <mergeCells count="87">
    <mergeCell ref="B44:C44"/>
    <mergeCell ref="D44:E44"/>
    <mergeCell ref="F44:G44"/>
    <mergeCell ref="I44:J44"/>
    <mergeCell ref="D36:G36"/>
    <mergeCell ref="B39:C39"/>
    <mergeCell ref="B40:C40"/>
    <mergeCell ref="B36:C37"/>
    <mergeCell ref="B42:J42"/>
    <mergeCell ref="B43:C43"/>
    <mergeCell ref="D43:E43"/>
    <mergeCell ref="F43:G43"/>
    <mergeCell ref="I43:J43"/>
    <mergeCell ref="H39:I39"/>
    <mergeCell ref="H40:I40"/>
    <mergeCell ref="J39:K39"/>
    <mergeCell ref="B22:J22"/>
    <mergeCell ref="B38:C38"/>
    <mergeCell ref="I25:J25"/>
    <mergeCell ref="I26:J26"/>
    <mergeCell ref="I27:J27"/>
    <mergeCell ref="B23:B24"/>
    <mergeCell ref="E23:E24"/>
    <mergeCell ref="H23:H24"/>
    <mergeCell ref="I23:J24"/>
    <mergeCell ref="H37:I37"/>
    <mergeCell ref="H38:I38"/>
    <mergeCell ref="H36:K36"/>
    <mergeCell ref="J37:K37"/>
    <mergeCell ref="J38:K38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G14:H14"/>
    <mergeCell ref="G15:H15"/>
    <mergeCell ref="B10:J10"/>
    <mergeCell ref="B11:B12"/>
    <mergeCell ref="C11:D12"/>
    <mergeCell ref="E11:I11"/>
    <mergeCell ref="J11:J12"/>
    <mergeCell ref="E12:F12"/>
    <mergeCell ref="G12:H12"/>
    <mergeCell ref="C13:D13"/>
    <mergeCell ref="C14:D14"/>
    <mergeCell ref="C15:D15"/>
    <mergeCell ref="E13:F13"/>
    <mergeCell ref="E14:F14"/>
    <mergeCell ref="E15:F15"/>
    <mergeCell ref="B8:D8"/>
    <mergeCell ref="E8:F8"/>
    <mergeCell ref="G8:H8"/>
    <mergeCell ref="I8:J8"/>
    <mergeCell ref="G13:H13"/>
    <mergeCell ref="I6:J6"/>
    <mergeCell ref="B7:D7"/>
    <mergeCell ref="E7:F7"/>
    <mergeCell ref="G7:H7"/>
    <mergeCell ref="I7:J7"/>
    <mergeCell ref="J40:K40"/>
    <mergeCell ref="B35:K35"/>
    <mergeCell ref="B2:G2"/>
    <mergeCell ref="H2:J2"/>
    <mergeCell ref="B3:J3"/>
    <mergeCell ref="B4:D4"/>
    <mergeCell ref="E4:F4"/>
    <mergeCell ref="G4:H4"/>
    <mergeCell ref="I4:J4"/>
    <mergeCell ref="B5:D5"/>
    <mergeCell ref="E5:F5"/>
    <mergeCell ref="G5:H5"/>
    <mergeCell ref="I5:J5"/>
    <mergeCell ref="B6:D6"/>
    <mergeCell ref="E6:F6"/>
    <mergeCell ref="G6:H6"/>
  </mergeCells>
  <pageMargins left="0" right="0" top="0.59055118110236227" bottom="0" header="0" footer="0"/>
  <pageSetup paperSize="9" scale="68" orientation="portrait" r:id="rId1"/>
  <ignoredErrors>
    <ignoredError sqref="I7 E27 G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opLeftCell="A22" workbookViewId="0">
      <selection activeCell="C33" sqref="C33:H33"/>
    </sheetView>
  </sheetViews>
  <sheetFormatPr defaultRowHeight="15" x14ac:dyDescent="0.25"/>
  <cols>
    <col min="1" max="1" width="1.85546875" customWidth="1"/>
    <col min="2" max="2" width="23.7109375" customWidth="1"/>
    <col min="3" max="3" width="9.7109375" customWidth="1"/>
    <col min="4" max="4" width="10" customWidth="1"/>
    <col min="5" max="5" width="12.85546875" customWidth="1"/>
    <col min="6" max="6" width="11.5703125" customWidth="1"/>
    <col min="7" max="7" width="12" customWidth="1"/>
    <col min="8" max="8" width="10.28515625" customWidth="1"/>
    <col min="9" max="9" width="14.7109375" style="145" customWidth="1"/>
    <col min="10" max="10" width="11.5703125" style="145" customWidth="1"/>
  </cols>
  <sheetData>
    <row r="2" spans="2:10" ht="46.5" customHeight="1" thickBot="1" x14ac:dyDescent="0.3">
      <c r="B2" s="409" t="s">
        <v>87</v>
      </c>
      <c r="C2" s="409"/>
      <c r="D2" s="235"/>
      <c r="E2" s="235"/>
      <c r="F2" s="235"/>
      <c r="G2" s="235"/>
      <c r="H2" s="235"/>
      <c r="I2" s="235"/>
    </row>
    <row r="3" spans="2:10" ht="68.25" customHeight="1" thickBot="1" x14ac:dyDescent="0.3">
      <c r="B3" s="385" t="s">
        <v>77</v>
      </c>
      <c r="C3" s="340" t="s">
        <v>81</v>
      </c>
      <c r="D3" s="258"/>
      <c r="E3" s="341" t="s">
        <v>83</v>
      </c>
      <c r="F3" s="342"/>
      <c r="G3" s="342"/>
      <c r="H3" s="318"/>
      <c r="I3" s="338" t="s">
        <v>82</v>
      </c>
      <c r="J3" s="338" t="s">
        <v>84</v>
      </c>
    </row>
    <row r="4" spans="2:10" ht="21" customHeight="1" thickBot="1" x14ac:dyDescent="0.3">
      <c r="B4" s="386"/>
      <c r="C4" s="320"/>
      <c r="D4" s="235"/>
      <c r="E4" s="397" t="s">
        <v>9</v>
      </c>
      <c r="F4" s="302"/>
      <c r="G4" s="261" t="s">
        <v>10</v>
      </c>
      <c r="H4" s="253"/>
      <c r="I4" s="339"/>
      <c r="J4" s="339"/>
    </row>
    <row r="5" spans="2:10" ht="21" customHeight="1" x14ac:dyDescent="0.25">
      <c r="B5" s="181" t="s">
        <v>70</v>
      </c>
      <c r="C5" s="405">
        <v>1145748606.24</v>
      </c>
      <c r="D5" s="406"/>
      <c r="E5" s="407">
        <v>127673004.93000001</v>
      </c>
      <c r="F5" s="408"/>
      <c r="G5" s="407">
        <v>127673004.93000001</v>
      </c>
      <c r="H5" s="408"/>
      <c r="I5" s="180"/>
      <c r="J5" s="180"/>
    </row>
    <row r="6" spans="2:10" ht="21" customHeight="1" x14ac:dyDescent="0.25">
      <c r="B6" s="28" t="s">
        <v>71</v>
      </c>
      <c r="C6" s="392">
        <v>0</v>
      </c>
      <c r="D6" s="393"/>
      <c r="E6" s="394">
        <v>910128861.35000002</v>
      </c>
      <c r="F6" s="395"/>
      <c r="G6" s="396">
        <v>472583993.38</v>
      </c>
      <c r="H6" s="395"/>
      <c r="I6" s="179"/>
      <c r="J6" s="179"/>
    </row>
    <row r="7" spans="2:10" ht="21" customHeight="1" thickBot="1" x14ac:dyDescent="0.3">
      <c r="B7" s="49" t="s">
        <v>72</v>
      </c>
      <c r="C7" s="348">
        <v>0</v>
      </c>
      <c r="D7" s="349"/>
      <c r="E7" s="350">
        <v>506216591.33999997</v>
      </c>
      <c r="F7" s="351"/>
      <c r="G7" s="352">
        <v>299891624.74000001</v>
      </c>
      <c r="H7" s="351"/>
      <c r="I7" s="155"/>
      <c r="J7" s="155"/>
    </row>
    <row r="8" spans="2:10" ht="34.5" customHeight="1" thickBot="1" x14ac:dyDescent="0.3">
      <c r="B8" s="50" t="s">
        <v>5</v>
      </c>
      <c r="C8" s="345">
        <f>SUM(C5:C7)</f>
        <v>1145748606.24</v>
      </c>
      <c r="D8" s="346"/>
      <c r="E8" s="347">
        <f>SUM(E6:E7)</f>
        <v>1416345452.6900001</v>
      </c>
      <c r="F8" s="337"/>
      <c r="G8" s="347">
        <f>SUM(G6:G7)</f>
        <v>772475618.12</v>
      </c>
      <c r="H8" s="346"/>
      <c r="I8" s="156"/>
      <c r="J8" s="156"/>
    </row>
    <row r="9" spans="2:10" ht="21" customHeight="1" thickBot="1" x14ac:dyDescent="0.3">
      <c r="B9" s="48"/>
      <c r="C9" s="161"/>
      <c r="D9" s="162"/>
      <c r="E9" s="162"/>
      <c r="F9" s="162"/>
      <c r="G9" s="162"/>
      <c r="H9" s="162"/>
    </row>
    <row r="10" spans="2:10" ht="20.100000000000001" customHeight="1" thickBot="1" x14ac:dyDescent="0.3">
      <c r="B10" s="27" t="s">
        <v>40</v>
      </c>
      <c r="C10" s="387">
        <v>11145996.869999999</v>
      </c>
      <c r="D10" s="388"/>
      <c r="E10" s="387">
        <v>9480677.3300000001</v>
      </c>
      <c r="F10" s="389"/>
      <c r="G10" s="387">
        <v>6726069.54</v>
      </c>
      <c r="H10" s="389"/>
      <c r="I10" s="164"/>
      <c r="J10" s="157"/>
    </row>
    <row r="11" spans="2:10" ht="20.100000000000001" customHeight="1" thickBot="1" x14ac:dyDescent="0.3">
      <c r="B11" s="22" t="s">
        <v>41</v>
      </c>
      <c r="C11" s="390">
        <v>13486309.869999999</v>
      </c>
      <c r="D11" s="391"/>
      <c r="E11" s="358">
        <v>6525515.2400000002</v>
      </c>
      <c r="F11" s="359"/>
      <c r="G11" s="358">
        <v>3362217.64</v>
      </c>
      <c r="H11" s="359"/>
      <c r="I11" s="146"/>
      <c r="J11" s="158"/>
    </row>
    <row r="12" spans="2:10" ht="20.100000000000001" customHeight="1" thickBot="1" x14ac:dyDescent="0.3">
      <c r="B12" s="22" t="s">
        <v>42</v>
      </c>
      <c r="C12" s="398">
        <v>93279439.549999997</v>
      </c>
      <c r="D12" s="399"/>
      <c r="E12" s="360">
        <v>9406418.0800000001</v>
      </c>
      <c r="F12" s="361"/>
      <c r="G12" s="360">
        <v>9406418.0800000001</v>
      </c>
      <c r="H12" s="361"/>
      <c r="I12" s="165"/>
      <c r="J12" s="130"/>
    </row>
    <row r="13" spans="2:10" ht="20.100000000000001" customHeight="1" thickBot="1" x14ac:dyDescent="0.3">
      <c r="B13" s="22" t="s">
        <v>43</v>
      </c>
      <c r="C13" s="400">
        <v>59193941.939999998</v>
      </c>
      <c r="D13" s="401"/>
      <c r="E13" s="362">
        <v>6556851.1900000004</v>
      </c>
      <c r="F13" s="362"/>
      <c r="G13" s="362">
        <v>6556851.1900000004</v>
      </c>
      <c r="H13" s="362"/>
      <c r="I13" s="131"/>
      <c r="J13" s="130"/>
    </row>
    <row r="14" spans="2:10" ht="20.100000000000001" customHeight="1" thickBot="1" x14ac:dyDescent="0.3">
      <c r="B14" s="22" t="s">
        <v>44</v>
      </c>
      <c r="C14" s="402">
        <v>17756083.940000001</v>
      </c>
      <c r="D14" s="403"/>
      <c r="E14" s="363">
        <v>5790540.2599999998</v>
      </c>
      <c r="F14" s="364"/>
      <c r="G14" s="363">
        <v>4566943.26</v>
      </c>
      <c r="H14" s="364"/>
      <c r="I14" s="141"/>
      <c r="J14" s="166"/>
    </row>
    <row r="15" spans="2:10" ht="20.100000000000001" customHeight="1" thickBot="1" x14ac:dyDescent="0.3">
      <c r="B15" s="22" t="s">
        <v>45</v>
      </c>
      <c r="C15" s="402">
        <v>21718910.940000001</v>
      </c>
      <c r="D15" s="404"/>
      <c r="E15" s="365">
        <v>31690389.5</v>
      </c>
      <c r="F15" s="366"/>
      <c r="G15" s="365">
        <v>10378441.93</v>
      </c>
      <c r="H15" s="366"/>
      <c r="I15" s="130"/>
      <c r="J15" s="140"/>
    </row>
    <row r="16" spans="2:10" ht="20.100000000000001" customHeight="1" thickBot="1" x14ac:dyDescent="0.3">
      <c r="B16" s="22" t="s">
        <v>46</v>
      </c>
      <c r="C16" s="402">
        <v>98176695.5</v>
      </c>
      <c r="D16" s="403"/>
      <c r="E16" s="365">
        <v>9794247.6199999992</v>
      </c>
      <c r="F16" s="364"/>
      <c r="G16" s="365">
        <v>9794247.6199999992</v>
      </c>
      <c r="H16" s="364"/>
      <c r="I16" s="168"/>
      <c r="J16" s="167"/>
    </row>
    <row r="17" spans="2:10" ht="20.100000000000001" customHeight="1" thickBot="1" x14ac:dyDescent="0.3">
      <c r="B17" s="22" t="s">
        <v>47</v>
      </c>
      <c r="C17" s="383">
        <v>62824989.460000001</v>
      </c>
      <c r="D17" s="384"/>
      <c r="E17" s="367">
        <v>158905559.38999999</v>
      </c>
      <c r="F17" s="371"/>
      <c r="G17" s="367">
        <v>9126102.8900000006</v>
      </c>
      <c r="H17" s="371"/>
      <c r="I17" s="130"/>
      <c r="J17" s="140"/>
    </row>
    <row r="18" spans="2:10" ht="20.100000000000001" customHeight="1" thickBot="1" x14ac:dyDescent="0.3">
      <c r="B18" s="22" t="s">
        <v>48</v>
      </c>
      <c r="C18" s="383">
        <v>10848716.6</v>
      </c>
      <c r="D18" s="384"/>
      <c r="E18" s="367">
        <v>8755784.3800000008</v>
      </c>
      <c r="F18" s="371"/>
      <c r="G18" s="367">
        <v>5842306.7000000002</v>
      </c>
      <c r="H18" s="368"/>
      <c r="I18" s="132"/>
      <c r="J18" s="167"/>
    </row>
    <row r="19" spans="2:10" ht="20.100000000000001" customHeight="1" thickBot="1" x14ac:dyDescent="0.3">
      <c r="B19" s="22" t="s">
        <v>49</v>
      </c>
      <c r="C19" s="402">
        <v>12261747.050000001</v>
      </c>
      <c r="D19" s="403"/>
      <c r="E19" s="365">
        <v>3545576.9</v>
      </c>
      <c r="F19" s="364"/>
      <c r="G19" s="365">
        <v>3159606.33</v>
      </c>
      <c r="H19" s="364"/>
      <c r="I19" s="130"/>
      <c r="J19" s="140"/>
    </row>
    <row r="20" spans="2:10" ht="20.100000000000001" customHeight="1" thickBot="1" x14ac:dyDescent="0.3">
      <c r="B20" s="22" t="s">
        <v>50</v>
      </c>
      <c r="C20" s="423">
        <v>34535202.189999998</v>
      </c>
      <c r="D20" s="371"/>
      <c r="E20" s="375">
        <v>23890360.390000001</v>
      </c>
      <c r="F20" s="378"/>
      <c r="G20" s="369">
        <v>13814410.08</v>
      </c>
      <c r="H20" s="370"/>
      <c r="I20" s="159"/>
      <c r="J20" s="154"/>
    </row>
    <row r="21" spans="2:10" ht="20.100000000000001" customHeight="1" thickBot="1" x14ac:dyDescent="0.3">
      <c r="B21" s="22" t="s">
        <v>51</v>
      </c>
      <c r="C21" s="380">
        <v>38984664.729999997</v>
      </c>
      <c r="D21" s="416"/>
      <c r="E21" s="365">
        <v>42469291.100000001</v>
      </c>
      <c r="F21" s="366"/>
      <c r="G21" s="365">
        <v>4532290.09</v>
      </c>
      <c r="H21" s="366"/>
      <c r="I21" s="159"/>
      <c r="J21" s="154"/>
    </row>
    <row r="22" spans="2:10" ht="20.100000000000001" customHeight="1" thickBot="1" x14ac:dyDescent="0.3">
      <c r="B22" s="22" t="s">
        <v>52</v>
      </c>
      <c r="C22" s="383">
        <v>4924483.91</v>
      </c>
      <c r="D22" s="384"/>
      <c r="E22" s="367">
        <v>1149210.47</v>
      </c>
      <c r="F22" s="371"/>
      <c r="G22" s="367">
        <v>872609.37</v>
      </c>
      <c r="H22" s="371"/>
      <c r="I22" s="159"/>
      <c r="J22" s="154"/>
    </row>
    <row r="23" spans="2:10" ht="20.100000000000001" customHeight="1" thickBot="1" x14ac:dyDescent="0.3">
      <c r="B23" s="22" t="s">
        <v>53</v>
      </c>
      <c r="C23" s="417">
        <v>99919274.530000001</v>
      </c>
      <c r="D23" s="418"/>
      <c r="E23" s="375">
        <v>10485799.66</v>
      </c>
      <c r="F23" s="376"/>
      <c r="G23" s="369">
        <v>10485799.66</v>
      </c>
      <c r="H23" s="372"/>
      <c r="I23" s="134"/>
      <c r="J23" s="133"/>
    </row>
    <row r="24" spans="2:10" ht="20.100000000000001" customHeight="1" thickBot="1" x14ac:dyDescent="0.3">
      <c r="B24" s="22" t="s">
        <v>54</v>
      </c>
      <c r="C24" s="419">
        <v>43690296.439999998</v>
      </c>
      <c r="D24" s="420"/>
      <c r="E24" s="375">
        <v>66323231.219999999</v>
      </c>
      <c r="F24" s="376"/>
      <c r="G24" s="369">
        <v>26233220.170000002</v>
      </c>
      <c r="H24" s="372"/>
      <c r="I24" s="141"/>
      <c r="J24" s="141"/>
    </row>
    <row r="25" spans="2:10" ht="20.100000000000001" customHeight="1" thickBot="1" x14ac:dyDescent="0.3">
      <c r="B25" s="22" t="s">
        <v>55</v>
      </c>
      <c r="C25" s="421">
        <v>17037209.800000001</v>
      </c>
      <c r="D25" s="422"/>
      <c r="E25" s="367">
        <v>9203771.8699999992</v>
      </c>
      <c r="F25" s="368"/>
      <c r="G25" s="367">
        <v>4167541.36</v>
      </c>
      <c r="H25" s="368"/>
      <c r="I25" s="158"/>
      <c r="J25" s="146"/>
    </row>
    <row r="26" spans="2:10" ht="20.100000000000001" customHeight="1" thickBot="1" x14ac:dyDescent="0.3">
      <c r="B26" s="22" t="s">
        <v>56</v>
      </c>
      <c r="C26" s="410">
        <v>70142036.659999996</v>
      </c>
      <c r="D26" s="411"/>
      <c r="E26" s="412">
        <v>46652601.240000002</v>
      </c>
      <c r="F26" s="413"/>
      <c r="G26" s="412">
        <v>30460762.57</v>
      </c>
      <c r="H26" s="413"/>
      <c r="I26" s="158"/>
      <c r="J26" s="154"/>
    </row>
    <row r="27" spans="2:10" ht="20.100000000000001" customHeight="1" thickBot="1" x14ac:dyDescent="0.3">
      <c r="B27" s="65" t="s">
        <v>57</v>
      </c>
      <c r="C27" s="380">
        <v>0</v>
      </c>
      <c r="D27" s="381"/>
      <c r="E27" s="414">
        <v>67061520.479999997</v>
      </c>
      <c r="F27" s="415"/>
      <c r="G27" s="414">
        <v>29719457.5</v>
      </c>
      <c r="H27" s="415"/>
      <c r="I27" s="169"/>
      <c r="J27" s="144"/>
    </row>
    <row r="28" spans="2:10" ht="20.100000000000001" customHeight="1" thickBot="1" x14ac:dyDescent="0.3">
      <c r="B28" s="65" t="s">
        <v>58</v>
      </c>
      <c r="C28" s="379">
        <v>867660.48</v>
      </c>
      <c r="D28" s="379"/>
      <c r="E28" s="353">
        <v>40635818.509999998</v>
      </c>
      <c r="F28" s="353"/>
      <c r="G28" s="353">
        <v>18129589.129999999</v>
      </c>
      <c r="H28" s="353"/>
      <c r="I28" s="170"/>
      <c r="J28" s="171"/>
    </row>
    <row r="29" spans="2:10" ht="20.100000000000001" customHeight="1" thickBot="1" x14ac:dyDescent="0.3">
      <c r="B29" s="65" t="s">
        <v>59</v>
      </c>
      <c r="C29" s="380">
        <v>0</v>
      </c>
      <c r="D29" s="381"/>
      <c r="E29" s="373">
        <v>81864816.170000002</v>
      </c>
      <c r="F29" s="374"/>
      <c r="G29" s="354">
        <v>40452436.18</v>
      </c>
      <c r="H29" s="355"/>
      <c r="I29" s="160"/>
      <c r="J29" s="142"/>
    </row>
    <row r="30" spans="2:10" ht="20.100000000000001" customHeight="1" thickBot="1" x14ac:dyDescent="0.3">
      <c r="B30" s="65" t="s">
        <v>60</v>
      </c>
      <c r="C30" s="380">
        <v>0</v>
      </c>
      <c r="D30" s="381"/>
      <c r="E30" s="353">
        <v>67624872.079999998</v>
      </c>
      <c r="F30" s="353"/>
      <c r="G30" s="353">
        <v>36351367.659999996</v>
      </c>
      <c r="H30" s="353"/>
      <c r="I30" s="135"/>
      <c r="J30" s="142"/>
    </row>
    <row r="31" spans="2:10" ht="20.100000000000001" customHeight="1" thickBot="1" x14ac:dyDescent="0.3">
      <c r="B31" s="65" t="s">
        <v>61</v>
      </c>
      <c r="C31" s="380">
        <v>0</v>
      </c>
      <c r="D31" s="381"/>
      <c r="E31" s="353">
        <v>61359822.399999999</v>
      </c>
      <c r="F31" s="353"/>
      <c r="G31" s="353">
        <v>38738368.280000001</v>
      </c>
      <c r="H31" s="353"/>
      <c r="I31" s="172"/>
      <c r="J31" s="142"/>
    </row>
    <row r="32" spans="2:10" ht="20.100000000000001" customHeight="1" thickBot="1" x14ac:dyDescent="0.3">
      <c r="B32" s="65" t="s">
        <v>73</v>
      </c>
      <c r="C32" s="348">
        <v>0</v>
      </c>
      <c r="D32" s="382"/>
      <c r="E32" s="377">
        <v>52822688.509999998</v>
      </c>
      <c r="F32" s="357"/>
      <c r="G32" s="356">
        <v>23989197.940000001</v>
      </c>
      <c r="H32" s="357"/>
      <c r="I32" s="136"/>
      <c r="J32" s="137"/>
    </row>
    <row r="33" spans="2:10" ht="42" customHeight="1" thickBot="1" x14ac:dyDescent="0.3">
      <c r="B33" s="23" t="s">
        <v>5</v>
      </c>
      <c r="C33" s="343">
        <f>SUM(C10:C32)</f>
        <v>710793660.45999992</v>
      </c>
      <c r="D33" s="344"/>
      <c r="E33" s="343">
        <f>SUM(E10:E32)</f>
        <v>821995363.99000001</v>
      </c>
      <c r="F33" s="344"/>
      <c r="G33" s="343">
        <f>SUM(G10:G32)</f>
        <v>346866255.17000002</v>
      </c>
      <c r="H33" s="344"/>
      <c r="I33" s="143"/>
      <c r="J33" s="143"/>
    </row>
    <row r="34" spans="2:10" ht="15.75" thickBot="1" x14ac:dyDescent="0.3">
      <c r="C34" s="163"/>
      <c r="D34" s="162"/>
      <c r="E34" s="162"/>
      <c r="F34" s="162"/>
      <c r="G34" s="162"/>
      <c r="H34" s="162"/>
    </row>
    <row r="35" spans="2:10" ht="57" customHeight="1" thickBot="1" x14ac:dyDescent="0.3">
      <c r="B35" s="3" t="s">
        <v>15</v>
      </c>
      <c r="C35" s="336">
        <f>SUM(C8+C33)</f>
        <v>1856542266.6999998</v>
      </c>
      <c r="D35" s="337"/>
      <c r="E35" s="336">
        <f t="shared" ref="E35" si="0">SUM(E8+E33)</f>
        <v>2238340816.6800003</v>
      </c>
      <c r="F35" s="337"/>
      <c r="G35" s="336">
        <f t="shared" ref="G35" si="1">SUM(G8+G33)</f>
        <v>1119341873.29</v>
      </c>
      <c r="H35" s="337"/>
      <c r="I35" s="156"/>
      <c r="J35" s="156"/>
    </row>
  </sheetData>
  <mergeCells count="95">
    <mergeCell ref="B2:I2"/>
    <mergeCell ref="C26:D26"/>
    <mergeCell ref="C27:D27"/>
    <mergeCell ref="E26:F26"/>
    <mergeCell ref="E27:F27"/>
    <mergeCell ref="G26:H26"/>
    <mergeCell ref="G27:H27"/>
    <mergeCell ref="C21:D21"/>
    <mergeCell ref="C22:D22"/>
    <mergeCell ref="C23:D23"/>
    <mergeCell ref="C24:D24"/>
    <mergeCell ref="C25:D25"/>
    <mergeCell ref="C16:D16"/>
    <mergeCell ref="C18:D18"/>
    <mergeCell ref="C19:D19"/>
    <mergeCell ref="C20:D20"/>
    <mergeCell ref="I3:I4"/>
    <mergeCell ref="C12:D12"/>
    <mergeCell ref="C13:D13"/>
    <mergeCell ref="C14:D14"/>
    <mergeCell ref="C15:D15"/>
    <mergeCell ref="C5:D5"/>
    <mergeCell ref="E5:F5"/>
    <mergeCell ref="G5:H5"/>
    <mergeCell ref="B3:B4"/>
    <mergeCell ref="C10:D10"/>
    <mergeCell ref="E10:F10"/>
    <mergeCell ref="G10:H10"/>
    <mergeCell ref="C11:D11"/>
    <mergeCell ref="C6:D6"/>
    <mergeCell ref="E6:F6"/>
    <mergeCell ref="G6:H6"/>
    <mergeCell ref="E4:F4"/>
    <mergeCell ref="G4:H4"/>
    <mergeCell ref="C29:D29"/>
    <mergeCell ref="C30:D30"/>
    <mergeCell ref="C31:D31"/>
    <mergeCell ref="C32:D32"/>
    <mergeCell ref="G17:H17"/>
    <mergeCell ref="C17:D17"/>
    <mergeCell ref="E17:F17"/>
    <mergeCell ref="E31:F31"/>
    <mergeCell ref="E32:F32"/>
    <mergeCell ref="C33:D33"/>
    <mergeCell ref="E11:F11"/>
    <mergeCell ref="E12:F12"/>
    <mergeCell ref="E13:F13"/>
    <mergeCell ref="E14:F14"/>
    <mergeCell ref="E15:F15"/>
    <mergeCell ref="E16:F16"/>
    <mergeCell ref="E18:F18"/>
    <mergeCell ref="E19:F19"/>
    <mergeCell ref="E20:F20"/>
    <mergeCell ref="E21:F21"/>
    <mergeCell ref="E22:F22"/>
    <mergeCell ref="E23:F23"/>
    <mergeCell ref="C28:D28"/>
    <mergeCell ref="G25:H25"/>
    <mergeCell ref="E28:F28"/>
    <mergeCell ref="E29:F29"/>
    <mergeCell ref="E30:F30"/>
    <mergeCell ref="E24:F24"/>
    <mergeCell ref="E25:F25"/>
    <mergeCell ref="G31:H31"/>
    <mergeCell ref="G32:H32"/>
    <mergeCell ref="E33:F33"/>
    <mergeCell ref="G11:H11"/>
    <mergeCell ref="G12:H12"/>
    <mergeCell ref="G13:H13"/>
    <mergeCell ref="G14:H14"/>
    <mergeCell ref="G15:H15"/>
    <mergeCell ref="G16:H16"/>
    <mergeCell ref="G18:H18"/>
    <mergeCell ref="G19:H19"/>
    <mergeCell ref="G20:H20"/>
    <mergeCell ref="G21:H21"/>
    <mergeCell ref="G22:H22"/>
    <mergeCell ref="G23:H23"/>
    <mergeCell ref="G24:H24"/>
    <mergeCell ref="C35:D35"/>
    <mergeCell ref="E35:F35"/>
    <mergeCell ref="G35:H35"/>
    <mergeCell ref="J3:J4"/>
    <mergeCell ref="C3:D4"/>
    <mergeCell ref="E3:H3"/>
    <mergeCell ref="G33:H33"/>
    <mergeCell ref="C8:D8"/>
    <mergeCell ref="E8:F8"/>
    <mergeCell ref="G8:H8"/>
    <mergeCell ref="C7:D7"/>
    <mergeCell ref="E7:F7"/>
    <mergeCell ref="G7:H7"/>
    <mergeCell ref="G28:H28"/>
    <mergeCell ref="G29:H29"/>
    <mergeCell ref="G30:H30"/>
  </mergeCells>
  <pageMargins left="0.39370078740157483" right="0" top="0" bottom="0" header="0" footer="0"/>
  <pageSetup paperSize="9" scale="80" orientation="portrait" r:id="rId1"/>
  <ignoredErrors>
    <ignoredError sqref="E8:H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workbookViewId="0">
      <selection activeCell="B2" sqref="B2:I2"/>
    </sheetView>
  </sheetViews>
  <sheetFormatPr defaultRowHeight="15" x14ac:dyDescent="0.25"/>
  <cols>
    <col min="1" max="1" width="6.7109375" customWidth="1"/>
    <col min="2" max="2" width="23.7109375" customWidth="1"/>
    <col min="3" max="3" width="10.42578125" customWidth="1"/>
    <col min="4" max="4" width="3.42578125" customWidth="1"/>
    <col min="5" max="5" width="12.28515625" customWidth="1"/>
    <col min="6" max="6" width="3.85546875" customWidth="1"/>
    <col min="7" max="7" width="7.5703125" customWidth="1"/>
    <col min="8" max="8" width="5.28515625" customWidth="1"/>
  </cols>
  <sheetData>
    <row r="2" spans="2:9" ht="24.75" customHeight="1" x14ac:dyDescent="0.25">
      <c r="B2" s="444" t="s">
        <v>88</v>
      </c>
      <c r="C2" s="444"/>
      <c r="D2" s="444"/>
      <c r="E2" s="444"/>
      <c r="F2" s="444"/>
      <c r="G2" s="445"/>
      <c r="H2" s="445"/>
      <c r="I2" s="445"/>
    </row>
    <row r="3" spans="2:9" ht="15.75" thickBot="1" x14ac:dyDescent="0.3"/>
    <row r="4" spans="2:9" ht="22.5" customHeight="1" x14ac:dyDescent="0.25">
      <c r="B4" s="39" t="s">
        <v>62</v>
      </c>
      <c r="C4" s="440" t="s">
        <v>63</v>
      </c>
      <c r="D4" s="441"/>
      <c r="E4" s="437" t="s">
        <v>64</v>
      </c>
      <c r="F4" s="438"/>
      <c r="G4" s="437" t="s">
        <v>65</v>
      </c>
      <c r="H4" s="437"/>
      <c r="I4" s="37" t="s">
        <v>5</v>
      </c>
    </row>
    <row r="5" spans="2:9" ht="19.5" customHeight="1" x14ac:dyDescent="0.25">
      <c r="B5" s="40" t="s">
        <v>66</v>
      </c>
      <c r="C5" s="442">
        <v>5915</v>
      </c>
      <c r="D5" s="443"/>
      <c r="E5" s="439">
        <v>936</v>
      </c>
      <c r="F5" s="439"/>
      <c r="G5" s="439">
        <v>1358</v>
      </c>
      <c r="H5" s="439"/>
      <c r="I5" s="78">
        <f>SUM(C5:H5)</f>
        <v>8209</v>
      </c>
    </row>
    <row r="6" spans="2:9" ht="19.5" customHeight="1" x14ac:dyDescent="0.25">
      <c r="B6" s="40" t="s">
        <v>67</v>
      </c>
      <c r="C6" s="442">
        <v>5464</v>
      </c>
      <c r="D6" s="443"/>
      <c r="E6" s="439">
        <v>2319</v>
      </c>
      <c r="F6" s="439"/>
      <c r="G6" s="439">
        <v>928</v>
      </c>
      <c r="H6" s="439"/>
      <c r="I6" s="78">
        <f t="shared" ref="I6:I7" si="0">SUM(C6:H6)</f>
        <v>8711</v>
      </c>
    </row>
    <row r="7" spans="2:9" ht="27.75" customHeight="1" thickBot="1" x14ac:dyDescent="0.3">
      <c r="B7" s="41" t="s">
        <v>5</v>
      </c>
      <c r="C7" s="435">
        <f>SUM(C5:C6)</f>
        <v>11379</v>
      </c>
      <c r="D7" s="436"/>
      <c r="E7" s="435">
        <f t="shared" ref="E7" si="1">SUM(E5:E6)</f>
        <v>3255</v>
      </c>
      <c r="F7" s="436"/>
      <c r="G7" s="435">
        <f t="shared" ref="G7" si="2">SUM(G5:G6)</f>
        <v>2286</v>
      </c>
      <c r="H7" s="436"/>
      <c r="I7" s="90">
        <f t="shared" si="0"/>
        <v>16920</v>
      </c>
    </row>
    <row r="8" spans="2:9" ht="15.75" thickBot="1" x14ac:dyDescent="0.3">
      <c r="B8" s="24"/>
      <c r="C8" s="79"/>
      <c r="D8" s="79"/>
      <c r="E8" s="79"/>
      <c r="F8" s="79"/>
      <c r="G8" s="80"/>
      <c r="H8" s="80"/>
      <c r="I8" s="80"/>
    </row>
    <row r="9" spans="2:9" ht="16.5" thickBot="1" x14ac:dyDescent="0.3">
      <c r="B9" s="59" t="s">
        <v>57</v>
      </c>
      <c r="C9" s="424">
        <v>747</v>
      </c>
      <c r="D9" s="424"/>
      <c r="E9" s="424">
        <v>689</v>
      </c>
      <c r="F9" s="424"/>
      <c r="G9" s="424">
        <v>278</v>
      </c>
      <c r="H9" s="424"/>
      <c r="I9" s="85">
        <f>SUM(C9:H9)</f>
        <v>1714</v>
      </c>
    </row>
    <row r="10" spans="2:9" ht="16.5" thickBot="1" x14ac:dyDescent="0.3">
      <c r="B10" s="83" t="s">
        <v>58</v>
      </c>
      <c r="C10" s="427">
        <v>663</v>
      </c>
      <c r="D10" s="427"/>
      <c r="E10" s="427">
        <v>546</v>
      </c>
      <c r="F10" s="427"/>
      <c r="G10" s="427">
        <v>135</v>
      </c>
      <c r="H10" s="427"/>
      <c r="I10" s="85">
        <f t="shared" ref="I10:I31" si="3">SUM(C10:H10)</f>
        <v>1344</v>
      </c>
    </row>
    <row r="11" spans="2:9" ht="15.75" thickBot="1" x14ac:dyDescent="0.3">
      <c r="B11" s="83" t="s">
        <v>59</v>
      </c>
      <c r="C11" s="426">
        <v>1359</v>
      </c>
      <c r="D11" s="426"/>
      <c r="E11" s="426">
        <v>985</v>
      </c>
      <c r="F11" s="426"/>
      <c r="G11" s="426">
        <v>231</v>
      </c>
      <c r="H11" s="426"/>
      <c r="I11" s="85">
        <f t="shared" si="3"/>
        <v>2575</v>
      </c>
    </row>
    <row r="12" spans="2:9" ht="16.5" thickBot="1" x14ac:dyDescent="0.3">
      <c r="B12" s="83" t="s">
        <v>60</v>
      </c>
      <c r="C12" s="427">
        <v>1752</v>
      </c>
      <c r="D12" s="427"/>
      <c r="E12" s="427">
        <v>641</v>
      </c>
      <c r="F12" s="427"/>
      <c r="G12" s="427">
        <v>185</v>
      </c>
      <c r="H12" s="427"/>
      <c r="I12" s="85">
        <f t="shared" si="3"/>
        <v>2578</v>
      </c>
    </row>
    <row r="13" spans="2:9" ht="15.75" thickBot="1" x14ac:dyDescent="0.3">
      <c r="B13" s="83" t="s">
        <v>61</v>
      </c>
      <c r="C13" s="428">
        <v>1033</v>
      </c>
      <c r="D13" s="428"/>
      <c r="E13" s="428">
        <v>1109</v>
      </c>
      <c r="F13" s="428"/>
      <c r="G13" s="428">
        <v>254</v>
      </c>
      <c r="H13" s="428"/>
      <c r="I13" s="85">
        <f t="shared" si="3"/>
        <v>2396</v>
      </c>
    </row>
    <row r="14" spans="2:9" ht="16.5" thickBot="1" x14ac:dyDescent="0.3">
      <c r="B14" s="83" t="s">
        <v>73</v>
      </c>
      <c r="C14" s="425">
        <v>544</v>
      </c>
      <c r="D14" s="425"/>
      <c r="E14" s="425">
        <v>276</v>
      </c>
      <c r="F14" s="425"/>
      <c r="G14" s="425">
        <v>180</v>
      </c>
      <c r="H14" s="425"/>
      <c r="I14" s="85">
        <f t="shared" si="3"/>
        <v>1000</v>
      </c>
    </row>
    <row r="15" spans="2:9" ht="16.5" thickBot="1" x14ac:dyDescent="0.3">
      <c r="B15" s="83" t="s">
        <v>40</v>
      </c>
      <c r="C15" s="425">
        <v>211</v>
      </c>
      <c r="D15" s="425"/>
      <c r="E15" s="425">
        <v>268</v>
      </c>
      <c r="F15" s="425"/>
      <c r="G15" s="425">
        <v>62</v>
      </c>
      <c r="H15" s="425"/>
      <c r="I15" s="85">
        <f t="shared" si="3"/>
        <v>541</v>
      </c>
    </row>
    <row r="16" spans="2:9" ht="16.5" thickBot="1" x14ac:dyDescent="0.3">
      <c r="B16" s="83" t="s">
        <v>41</v>
      </c>
      <c r="C16" s="425">
        <v>52</v>
      </c>
      <c r="D16" s="425"/>
      <c r="E16" s="425">
        <v>124</v>
      </c>
      <c r="F16" s="425"/>
      <c r="G16" s="425">
        <v>14</v>
      </c>
      <c r="H16" s="425"/>
      <c r="I16" s="85">
        <f t="shared" si="3"/>
        <v>190</v>
      </c>
    </row>
    <row r="17" spans="2:9" ht="15.75" thickBot="1" x14ac:dyDescent="0.3">
      <c r="B17" s="83" t="s">
        <v>42</v>
      </c>
      <c r="C17" s="432">
        <v>0</v>
      </c>
      <c r="D17" s="432"/>
      <c r="E17" s="432">
        <v>0</v>
      </c>
      <c r="F17" s="432"/>
      <c r="G17" s="432">
        <v>0</v>
      </c>
      <c r="H17" s="432"/>
      <c r="I17" s="85">
        <f t="shared" si="3"/>
        <v>0</v>
      </c>
    </row>
    <row r="18" spans="2:9" ht="15.75" thickBot="1" x14ac:dyDescent="0.3">
      <c r="B18" s="83" t="s">
        <v>43</v>
      </c>
      <c r="C18" s="432">
        <v>0</v>
      </c>
      <c r="D18" s="432"/>
      <c r="E18" s="432">
        <v>0</v>
      </c>
      <c r="F18" s="432"/>
      <c r="G18" s="432">
        <v>0</v>
      </c>
      <c r="H18" s="432"/>
      <c r="I18" s="85">
        <f t="shared" si="3"/>
        <v>0</v>
      </c>
    </row>
    <row r="19" spans="2:9" ht="16.5" thickBot="1" x14ac:dyDescent="0.3">
      <c r="B19" s="83" t="s">
        <v>44</v>
      </c>
      <c r="C19" s="425">
        <v>138</v>
      </c>
      <c r="D19" s="425"/>
      <c r="E19" s="425">
        <v>301</v>
      </c>
      <c r="F19" s="425"/>
      <c r="G19" s="425">
        <v>16</v>
      </c>
      <c r="H19" s="425"/>
      <c r="I19" s="85">
        <f t="shared" si="3"/>
        <v>455</v>
      </c>
    </row>
    <row r="20" spans="2:9" ht="16.5" thickBot="1" x14ac:dyDescent="0.3">
      <c r="B20" s="83" t="s">
        <v>45</v>
      </c>
      <c r="C20" s="425">
        <v>339</v>
      </c>
      <c r="D20" s="425"/>
      <c r="E20" s="425">
        <v>206</v>
      </c>
      <c r="F20" s="425"/>
      <c r="G20" s="425">
        <v>29</v>
      </c>
      <c r="H20" s="425"/>
      <c r="I20" s="85">
        <f t="shared" si="3"/>
        <v>574</v>
      </c>
    </row>
    <row r="21" spans="2:9" ht="15.75" thickBot="1" x14ac:dyDescent="0.3">
      <c r="B21" s="83" t="s">
        <v>46</v>
      </c>
      <c r="C21" s="432">
        <v>0</v>
      </c>
      <c r="D21" s="432"/>
      <c r="E21" s="432">
        <v>0</v>
      </c>
      <c r="F21" s="432"/>
      <c r="G21" s="432">
        <v>0</v>
      </c>
      <c r="H21" s="432"/>
      <c r="I21" s="85">
        <f t="shared" si="3"/>
        <v>0</v>
      </c>
    </row>
    <row r="22" spans="2:9" ht="15.75" thickBot="1" x14ac:dyDescent="0.3">
      <c r="B22" s="83" t="s">
        <v>47</v>
      </c>
      <c r="C22" s="432">
        <v>0</v>
      </c>
      <c r="D22" s="432"/>
      <c r="E22" s="432">
        <v>0</v>
      </c>
      <c r="F22" s="432"/>
      <c r="G22" s="432">
        <v>0</v>
      </c>
      <c r="H22" s="432"/>
      <c r="I22" s="85">
        <f t="shared" si="3"/>
        <v>0</v>
      </c>
    </row>
    <row r="23" spans="2:9" ht="16.5" thickBot="1" x14ac:dyDescent="0.3">
      <c r="B23" s="83" t="s">
        <v>48</v>
      </c>
      <c r="C23" s="425">
        <v>188</v>
      </c>
      <c r="D23" s="425"/>
      <c r="E23" s="425">
        <v>130</v>
      </c>
      <c r="F23" s="425"/>
      <c r="G23" s="425">
        <v>14</v>
      </c>
      <c r="H23" s="425"/>
      <c r="I23" s="85">
        <f t="shared" si="3"/>
        <v>332</v>
      </c>
    </row>
    <row r="24" spans="2:9" ht="16.5" thickBot="1" x14ac:dyDescent="0.3">
      <c r="B24" s="83" t="s">
        <v>49</v>
      </c>
      <c r="C24" s="425">
        <v>85</v>
      </c>
      <c r="D24" s="425"/>
      <c r="E24" s="425">
        <v>174</v>
      </c>
      <c r="F24" s="425"/>
      <c r="G24" s="425">
        <v>15</v>
      </c>
      <c r="H24" s="425"/>
      <c r="I24" s="85">
        <f t="shared" si="3"/>
        <v>274</v>
      </c>
    </row>
    <row r="25" spans="2:9" ht="15.75" thickBot="1" x14ac:dyDescent="0.3">
      <c r="B25" s="83" t="s">
        <v>50</v>
      </c>
      <c r="C25" s="431">
        <v>386</v>
      </c>
      <c r="D25" s="431"/>
      <c r="E25" s="431">
        <v>436</v>
      </c>
      <c r="F25" s="431"/>
      <c r="G25" s="431">
        <v>106</v>
      </c>
      <c r="H25" s="431"/>
      <c r="I25" s="85">
        <f t="shared" si="3"/>
        <v>928</v>
      </c>
    </row>
    <row r="26" spans="2:9" ht="15.75" thickBot="1" x14ac:dyDescent="0.3">
      <c r="B26" s="83" t="s">
        <v>51</v>
      </c>
      <c r="C26" s="432">
        <v>0</v>
      </c>
      <c r="D26" s="432"/>
      <c r="E26" s="432">
        <v>0</v>
      </c>
      <c r="F26" s="432"/>
      <c r="G26" s="432">
        <v>0</v>
      </c>
      <c r="H26" s="432"/>
      <c r="I26" s="85">
        <f t="shared" si="3"/>
        <v>0</v>
      </c>
    </row>
    <row r="27" spans="2:9" ht="16.5" thickBot="1" x14ac:dyDescent="0.3">
      <c r="B27" s="83" t="s">
        <v>52</v>
      </c>
      <c r="C27" s="425">
        <v>20</v>
      </c>
      <c r="D27" s="425"/>
      <c r="E27" s="425">
        <v>35</v>
      </c>
      <c r="F27" s="425"/>
      <c r="G27" s="425">
        <v>6</v>
      </c>
      <c r="H27" s="425"/>
      <c r="I27" s="85">
        <f t="shared" si="3"/>
        <v>61</v>
      </c>
    </row>
    <row r="28" spans="2:9" ht="15.75" thickBot="1" x14ac:dyDescent="0.3">
      <c r="B28" s="83" t="s">
        <v>53</v>
      </c>
      <c r="C28" s="433">
        <v>0</v>
      </c>
      <c r="D28" s="433"/>
      <c r="E28" s="433">
        <v>0</v>
      </c>
      <c r="F28" s="433"/>
      <c r="G28" s="433">
        <v>0</v>
      </c>
      <c r="H28" s="433"/>
      <c r="I28" s="85">
        <f t="shared" si="3"/>
        <v>0</v>
      </c>
    </row>
    <row r="29" spans="2:9" ht="15.75" thickBot="1" x14ac:dyDescent="0.3">
      <c r="B29" s="83" t="s">
        <v>54</v>
      </c>
      <c r="C29" s="434">
        <v>824</v>
      </c>
      <c r="D29" s="434"/>
      <c r="E29" s="434">
        <v>408</v>
      </c>
      <c r="F29" s="434"/>
      <c r="G29" s="434">
        <v>144</v>
      </c>
      <c r="H29" s="434"/>
      <c r="I29" s="85">
        <f t="shared" si="3"/>
        <v>1376</v>
      </c>
    </row>
    <row r="30" spans="2:9" ht="16.5" thickBot="1" x14ac:dyDescent="0.3">
      <c r="B30" s="83" t="s">
        <v>55</v>
      </c>
      <c r="C30" s="446">
        <v>255</v>
      </c>
      <c r="D30" s="446"/>
      <c r="E30" s="446">
        <v>301</v>
      </c>
      <c r="F30" s="446"/>
      <c r="G30" s="446">
        <v>78</v>
      </c>
      <c r="H30" s="446"/>
      <c r="I30" s="85">
        <f t="shared" si="3"/>
        <v>634</v>
      </c>
    </row>
    <row r="31" spans="2:9" ht="16.5" thickBot="1" x14ac:dyDescent="0.3">
      <c r="B31" s="83" t="s">
        <v>56</v>
      </c>
      <c r="C31" s="447">
        <v>579</v>
      </c>
      <c r="D31" s="448"/>
      <c r="E31" s="447">
        <v>683</v>
      </c>
      <c r="F31" s="450"/>
      <c r="G31" s="448">
        <v>85</v>
      </c>
      <c r="H31" s="448"/>
      <c r="I31" s="85">
        <f t="shared" si="3"/>
        <v>1347</v>
      </c>
    </row>
    <row r="32" spans="2:9" ht="30.75" customHeight="1" thickBot="1" x14ac:dyDescent="0.3">
      <c r="B32" s="84" t="s">
        <v>5</v>
      </c>
      <c r="C32" s="449">
        <f>SUM(C9:C31)</f>
        <v>9175</v>
      </c>
      <c r="D32" s="449"/>
      <c r="E32" s="449">
        <f t="shared" ref="E32" si="4">SUM(E9:E31)</f>
        <v>7312</v>
      </c>
      <c r="F32" s="449"/>
      <c r="G32" s="449">
        <f t="shared" ref="G32" si="5">SUM(G9:G31)</f>
        <v>1832</v>
      </c>
      <c r="H32" s="449"/>
      <c r="I32" s="91">
        <f>SUM(C32:H32)</f>
        <v>18319</v>
      </c>
    </row>
    <row r="33" spans="2:9" ht="15.75" thickBot="1" x14ac:dyDescent="0.3">
      <c r="C33" s="80"/>
      <c r="D33" s="80"/>
      <c r="E33" s="80"/>
      <c r="F33" s="80"/>
      <c r="G33" s="80"/>
      <c r="H33" s="80"/>
      <c r="I33" s="81"/>
    </row>
    <row r="34" spans="2:9" ht="23.25" customHeight="1" thickBot="1" x14ac:dyDescent="0.3">
      <c r="B34" s="38" t="s">
        <v>15</v>
      </c>
      <c r="C34" s="429">
        <f>SUM(C7+C32)</f>
        <v>20554</v>
      </c>
      <c r="D34" s="430"/>
      <c r="E34" s="429">
        <f t="shared" ref="E34" si="6">SUM(E7+E32)</f>
        <v>10567</v>
      </c>
      <c r="F34" s="430"/>
      <c r="G34" s="429">
        <f t="shared" ref="G34" si="7">SUM(G7+G32)</f>
        <v>4118</v>
      </c>
      <c r="H34" s="430"/>
      <c r="I34" s="92">
        <f>SUM(I7+I32)</f>
        <v>35239</v>
      </c>
    </row>
  </sheetData>
  <mergeCells count="88">
    <mergeCell ref="B2:I2"/>
    <mergeCell ref="C30:D30"/>
    <mergeCell ref="C31:D31"/>
    <mergeCell ref="C32:D32"/>
    <mergeCell ref="C23:D23"/>
    <mergeCell ref="G29:H29"/>
    <mergeCell ref="G30:H30"/>
    <mergeCell ref="G31:H31"/>
    <mergeCell ref="G32:H32"/>
    <mergeCell ref="E30:F30"/>
    <mergeCell ref="E31:F31"/>
    <mergeCell ref="E32:F32"/>
    <mergeCell ref="E29:F29"/>
    <mergeCell ref="C25:D25"/>
    <mergeCell ref="C26:D26"/>
    <mergeCell ref="C27:D27"/>
    <mergeCell ref="G22:H22"/>
    <mergeCell ref="G23:H23"/>
    <mergeCell ref="E18:F18"/>
    <mergeCell ref="E19:F19"/>
    <mergeCell ref="E20:F20"/>
    <mergeCell ref="E21:F21"/>
    <mergeCell ref="E22:F22"/>
    <mergeCell ref="E23:F23"/>
    <mergeCell ref="G17:H17"/>
    <mergeCell ref="G18:H18"/>
    <mergeCell ref="G19:H19"/>
    <mergeCell ref="G20:H20"/>
    <mergeCell ref="G21:H21"/>
    <mergeCell ref="C11:D11"/>
    <mergeCell ref="C12:D12"/>
    <mergeCell ref="C13:D13"/>
    <mergeCell ref="C14:D14"/>
    <mergeCell ref="E17:F17"/>
    <mergeCell ref="C17:D17"/>
    <mergeCell ref="C18:D18"/>
    <mergeCell ref="C19:D19"/>
    <mergeCell ref="C20:D20"/>
    <mergeCell ref="C21:D21"/>
    <mergeCell ref="C22:D22"/>
    <mergeCell ref="C7:D7"/>
    <mergeCell ref="G10:H10"/>
    <mergeCell ref="C10:D10"/>
    <mergeCell ref="G7:H7"/>
    <mergeCell ref="E4:F4"/>
    <mergeCell ref="E5:F5"/>
    <mergeCell ref="E6:F6"/>
    <mergeCell ref="E7:F7"/>
    <mergeCell ref="G4:H4"/>
    <mergeCell ref="G5:H5"/>
    <mergeCell ref="G6:H6"/>
    <mergeCell ref="C4:D4"/>
    <mergeCell ref="C5:D5"/>
    <mergeCell ref="C6:D6"/>
    <mergeCell ref="C9:D9"/>
    <mergeCell ref="E9:F9"/>
    <mergeCell ref="C34:D34"/>
    <mergeCell ref="E34:F34"/>
    <mergeCell ref="G34:H34"/>
    <mergeCell ref="C24:D24"/>
    <mergeCell ref="E24:F24"/>
    <mergeCell ref="G24:H24"/>
    <mergeCell ref="G25:H25"/>
    <mergeCell ref="G26:H26"/>
    <mergeCell ref="G27:H27"/>
    <mergeCell ref="G28:H28"/>
    <mergeCell ref="C28:D28"/>
    <mergeCell ref="C29:D29"/>
    <mergeCell ref="E25:F25"/>
    <mergeCell ref="E26:F26"/>
    <mergeCell ref="E27:F27"/>
    <mergeCell ref="E28:F28"/>
    <mergeCell ref="G9:H9"/>
    <mergeCell ref="C16:D16"/>
    <mergeCell ref="E16:F16"/>
    <mergeCell ref="G16:H16"/>
    <mergeCell ref="G15:H15"/>
    <mergeCell ref="E15:F15"/>
    <mergeCell ref="C15:D15"/>
    <mergeCell ref="G11:H11"/>
    <mergeCell ref="G12:H12"/>
    <mergeCell ref="G13:H13"/>
    <mergeCell ref="G14:H14"/>
    <mergeCell ref="E10:F10"/>
    <mergeCell ref="E11:F11"/>
    <mergeCell ref="E12:F12"/>
    <mergeCell ref="E13:F13"/>
    <mergeCell ref="E14:F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workbookViewId="0">
      <pane ySplit="4" topLeftCell="A20" activePane="bottomLeft" state="frozen"/>
      <selection pane="bottomLeft" activeCell="F24" sqref="F24:G24"/>
    </sheetView>
  </sheetViews>
  <sheetFormatPr defaultRowHeight="15" x14ac:dyDescent="0.25"/>
  <cols>
    <col min="1" max="1" width="1.140625" customWidth="1"/>
    <col min="2" max="2" width="23.42578125" customWidth="1"/>
    <col min="3" max="3" width="9.28515625" customWidth="1"/>
    <col min="4" max="4" width="9.85546875" customWidth="1"/>
    <col min="5" max="5" width="11.140625" customWidth="1"/>
    <col min="6" max="6" width="10.5703125" customWidth="1"/>
    <col min="7" max="7" width="15.5703125" customWidth="1"/>
  </cols>
  <sheetData>
    <row r="2" spans="2:9" ht="45.75" customHeight="1" thickBot="1" x14ac:dyDescent="0.3">
      <c r="B2" s="457" t="s">
        <v>87</v>
      </c>
      <c r="C2" s="457"/>
      <c r="D2" s="457"/>
      <c r="E2" s="457"/>
      <c r="F2" s="457"/>
      <c r="G2" s="457"/>
      <c r="H2" s="457"/>
      <c r="I2" s="457"/>
    </row>
    <row r="3" spans="2:9" ht="38.25" x14ac:dyDescent="0.25">
      <c r="B3" s="451"/>
      <c r="C3" s="4" t="s">
        <v>17</v>
      </c>
      <c r="D3" s="5" t="s">
        <v>18</v>
      </c>
      <c r="E3" s="453" t="s">
        <v>5</v>
      </c>
      <c r="F3" s="6" t="s">
        <v>19</v>
      </c>
      <c r="G3" s="21" t="s">
        <v>20</v>
      </c>
      <c r="H3" s="455" t="s">
        <v>5</v>
      </c>
      <c r="I3" s="456" t="s">
        <v>15</v>
      </c>
    </row>
    <row r="4" spans="2:9" ht="15.75" thickBot="1" x14ac:dyDescent="0.3">
      <c r="B4" s="452"/>
      <c r="C4" s="7" t="s">
        <v>21</v>
      </c>
      <c r="D4" s="8" t="s">
        <v>21</v>
      </c>
      <c r="E4" s="454"/>
      <c r="F4" s="7" t="s">
        <v>21</v>
      </c>
      <c r="G4" s="8" t="s">
        <v>21</v>
      </c>
      <c r="H4" s="454"/>
      <c r="I4" s="339"/>
    </row>
    <row r="5" spans="2:9" ht="24.95" customHeight="1" thickBot="1" x14ac:dyDescent="0.3">
      <c r="B5" s="46" t="s">
        <v>68</v>
      </c>
      <c r="C5" s="53">
        <v>7076</v>
      </c>
      <c r="D5" s="53">
        <v>1060</v>
      </c>
      <c r="E5" s="61">
        <f t="shared" ref="E5" si="0">SUM(C5:D5)</f>
        <v>8136</v>
      </c>
      <c r="F5" s="54">
        <v>165</v>
      </c>
      <c r="G5" s="55">
        <v>24</v>
      </c>
      <c r="H5" s="61">
        <f t="shared" ref="H5" si="1">SUM(F5:G5)</f>
        <v>189</v>
      </c>
      <c r="I5" s="61">
        <f t="shared" ref="I5" si="2">SUM(E5+H5)</f>
        <v>8325</v>
      </c>
    </row>
    <row r="6" spans="2:9" ht="24.95" customHeight="1" thickBot="1" x14ac:dyDescent="0.3">
      <c r="B6" s="47"/>
      <c r="C6" s="62"/>
      <c r="D6" s="62"/>
      <c r="E6" s="62"/>
      <c r="F6" s="62"/>
      <c r="G6" s="62"/>
      <c r="H6" s="62"/>
      <c r="I6" s="62"/>
    </row>
    <row r="7" spans="2:9" ht="24.95" customHeight="1" thickBot="1" x14ac:dyDescent="0.3">
      <c r="B7" s="22" t="s">
        <v>40</v>
      </c>
      <c r="C7" s="116">
        <v>2101</v>
      </c>
      <c r="D7" s="116">
        <v>111</v>
      </c>
      <c r="E7" s="117">
        <f>SUM(C7:D7)</f>
        <v>2212</v>
      </c>
      <c r="F7" s="118">
        <v>0</v>
      </c>
      <c r="G7" s="119">
        <v>0</v>
      </c>
      <c r="H7" s="120">
        <f>SUM(F7:G7)</f>
        <v>0</v>
      </c>
      <c r="I7" s="121">
        <f t="shared" ref="I7:I24" si="3">SUM(E7+H7)</f>
        <v>2212</v>
      </c>
    </row>
    <row r="8" spans="2:9" ht="24.95" customHeight="1" thickBot="1" x14ac:dyDescent="0.3">
      <c r="B8" s="22" t="s">
        <v>41</v>
      </c>
      <c r="C8" s="150">
        <v>2823</v>
      </c>
      <c r="D8" s="150">
        <v>133</v>
      </c>
      <c r="E8" s="117">
        <f t="shared" ref="E8:E23" si="4">SUM(C8:D8)</f>
        <v>2956</v>
      </c>
      <c r="F8" s="151">
        <v>4</v>
      </c>
      <c r="G8" s="152">
        <v>6</v>
      </c>
      <c r="H8" s="153">
        <f t="shared" ref="H8:H23" si="5">SUM(F8:G8)</f>
        <v>10</v>
      </c>
      <c r="I8" s="121">
        <f t="shared" si="3"/>
        <v>2966</v>
      </c>
    </row>
    <row r="9" spans="2:9" ht="24.95" customHeight="1" thickBot="1" x14ac:dyDescent="0.3">
      <c r="B9" s="22" t="s">
        <v>42</v>
      </c>
      <c r="C9" s="116">
        <v>2317</v>
      </c>
      <c r="D9" s="116">
        <v>209</v>
      </c>
      <c r="E9" s="76">
        <f t="shared" si="4"/>
        <v>2526</v>
      </c>
      <c r="F9" s="116">
        <v>11</v>
      </c>
      <c r="G9" s="116">
        <v>1</v>
      </c>
      <c r="H9" s="77">
        <f t="shared" si="5"/>
        <v>12</v>
      </c>
      <c r="I9" s="63">
        <f t="shared" si="3"/>
        <v>2538</v>
      </c>
    </row>
    <row r="10" spans="2:9" ht="24.95" customHeight="1" thickBot="1" x14ac:dyDescent="0.3">
      <c r="B10" s="22" t="s">
        <v>43</v>
      </c>
      <c r="C10" s="116">
        <v>2381</v>
      </c>
      <c r="D10" s="116">
        <v>147</v>
      </c>
      <c r="E10" s="76">
        <f t="shared" si="4"/>
        <v>2528</v>
      </c>
      <c r="F10" s="116">
        <v>30</v>
      </c>
      <c r="G10" s="116">
        <v>13</v>
      </c>
      <c r="H10" s="77">
        <f t="shared" si="5"/>
        <v>43</v>
      </c>
      <c r="I10" s="63">
        <f t="shared" si="3"/>
        <v>2571</v>
      </c>
    </row>
    <row r="11" spans="2:9" ht="24.95" customHeight="1" thickBot="1" x14ac:dyDescent="0.3">
      <c r="B11" s="22" t="s">
        <v>44</v>
      </c>
      <c r="C11" s="116">
        <v>1112</v>
      </c>
      <c r="D11" s="116">
        <v>28</v>
      </c>
      <c r="E11" s="76">
        <f t="shared" si="4"/>
        <v>1140</v>
      </c>
      <c r="F11" s="116">
        <v>14</v>
      </c>
      <c r="G11" s="116">
        <v>0</v>
      </c>
      <c r="H11" s="77">
        <f t="shared" si="5"/>
        <v>14</v>
      </c>
      <c r="I11" s="63">
        <f t="shared" si="3"/>
        <v>1154</v>
      </c>
    </row>
    <row r="12" spans="2:9" ht="24.95" customHeight="1" thickBot="1" x14ac:dyDescent="0.3">
      <c r="B12" s="22" t="s">
        <v>45</v>
      </c>
      <c r="C12" s="116">
        <v>4593</v>
      </c>
      <c r="D12" s="116">
        <v>452</v>
      </c>
      <c r="E12" s="76">
        <f t="shared" si="4"/>
        <v>5045</v>
      </c>
      <c r="F12" s="116">
        <v>0</v>
      </c>
      <c r="G12" s="116">
        <v>0</v>
      </c>
      <c r="H12" s="77">
        <f t="shared" si="5"/>
        <v>0</v>
      </c>
      <c r="I12" s="63">
        <f t="shared" si="3"/>
        <v>5045</v>
      </c>
    </row>
    <row r="13" spans="2:9" ht="24.95" customHeight="1" thickBot="1" x14ac:dyDescent="0.3">
      <c r="B13" s="22" t="s">
        <v>46</v>
      </c>
      <c r="C13" s="116">
        <v>6357</v>
      </c>
      <c r="D13" s="116">
        <v>2518</v>
      </c>
      <c r="E13" s="76">
        <f t="shared" si="4"/>
        <v>8875</v>
      </c>
      <c r="F13" s="116">
        <v>149</v>
      </c>
      <c r="G13" s="116">
        <v>38</v>
      </c>
      <c r="H13" s="77">
        <f t="shared" si="5"/>
        <v>187</v>
      </c>
      <c r="I13" s="63">
        <f t="shared" si="3"/>
        <v>9062</v>
      </c>
    </row>
    <row r="14" spans="2:9" ht="24.95" customHeight="1" thickBot="1" x14ac:dyDescent="0.3">
      <c r="B14" s="22" t="s">
        <v>47</v>
      </c>
      <c r="C14" s="213">
        <v>5952</v>
      </c>
      <c r="D14" s="213">
        <v>190</v>
      </c>
      <c r="E14" s="88">
        <f t="shared" si="4"/>
        <v>6142</v>
      </c>
      <c r="F14" s="213">
        <v>9</v>
      </c>
      <c r="G14" s="213">
        <v>4</v>
      </c>
      <c r="H14" s="77">
        <f t="shared" si="5"/>
        <v>13</v>
      </c>
      <c r="I14" s="63">
        <f t="shared" si="3"/>
        <v>6155</v>
      </c>
    </row>
    <row r="15" spans="2:9" ht="24.95" customHeight="1" thickBot="1" x14ac:dyDescent="0.3">
      <c r="B15" s="22" t="s">
        <v>48</v>
      </c>
      <c r="C15" s="116">
        <v>461</v>
      </c>
      <c r="D15" s="116">
        <v>66</v>
      </c>
      <c r="E15" s="86">
        <f t="shared" si="4"/>
        <v>527</v>
      </c>
      <c r="F15" s="116">
        <v>5</v>
      </c>
      <c r="G15" s="116">
        <v>0</v>
      </c>
      <c r="H15" s="139">
        <f t="shared" si="5"/>
        <v>5</v>
      </c>
      <c r="I15" s="63">
        <f t="shared" si="3"/>
        <v>532</v>
      </c>
    </row>
    <row r="16" spans="2:9" ht="24.95" customHeight="1" thickBot="1" x14ac:dyDescent="0.3">
      <c r="B16" s="22" t="s">
        <v>49</v>
      </c>
      <c r="C16" s="116">
        <v>6493</v>
      </c>
      <c r="D16" s="116">
        <v>425</v>
      </c>
      <c r="E16" s="86">
        <f t="shared" si="4"/>
        <v>6918</v>
      </c>
      <c r="F16" s="86">
        <v>0</v>
      </c>
      <c r="G16" s="86">
        <v>0</v>
      </c>
      <c r="H16" s="139">
        <f t="shared" si="5"/>
        <v>0</v>
      </c>
      <c r="I16" s="63">
        <f t="shared" si="3"/>
        <v>6918</v>
      </c>
    </row>
    <row r="17" spans="2:9" ht="24.95" customHeight="1" thickBot="1" x14ac:dyDescent="0.3">
      <c r="B17" s="22" t="s">
        <v>50</v>
      </c>
      <c r="C17" s="204">
        <v>3487</v>
      </c>
      <c r="D17" s="205">
        <v>574</v>
      </c>
      <c r="E17" s="86">
        <f t="shared" si="4"/>
        <v>4061</v>
      </c>
      <c r="F17" s="86">
        <v>0</v>
      </c>
      <c r="G17" s="86">
        <v>0</v>
      </c>
      <c r="H17" s="139">
        <f t="shared" si="5"/>
        <v>0</v>
      </c>
      <c r="I17" s="63">
        <f t="shared" si="3"/>
        <v>4061</v>
      </c>
    </row>
    <row r="18" spans="2:9" ht="24.95" customHeight="1" thickBot="1" x14ac:dyDescent="0.3">
      <c r="B18" s="22" t="s">
        <v>51</v>
      </c>
      <c r="C18" s="148">
        <v>3422</v>
      </c>
      <c r="D18" s="116">
        <v>237</v>
      </c>
      <c r="E18" s="86">
        <f t="shared" si="4"/>
        <v>3659</v>
      </c>
      <c r="F18" s="126">
        <v>0</v>
      </c>
      <c r="G18" s="127">
        <v>0</v>
      </c>
      <c r="H18" s="139">
        <f t="shared" si="5"/>
        <v>0</v>
      </c>
      <c r="I18" s="63">
        <f t="shared" si="3"/>
        <v>3659</v>
      </c>
    </row>
    <row r="19" spans="2:9" ht="24.95" customHeight="1" thickBot="1" x14ac:dyDescent="0.3">
      <c r="B19" s="22" t="s">
        <v>52</v>
      </c>
      <c r="C19" s="204">
        <v>219</v>
      </c>
      <c r="D19" s="206">
        <v>31</v>
      </c>
      <c r="E19" s="150">
        <f t="shared" si="4"/>
        <v>250</v>
      </c>
      <c r="F19" s="207">
        <v>3</v>
      </c>
      <c r="G19" s="206">
        <v>0</v>
      </c>
      <c r="H19" s="139">
        <f t="shared" si="5"/>
        <v>3</v>
      </c>
      <c r="I19" s="63">
        <f t="shared" si="3"/>
        <v>253</v>
      </c>
    </row>
    <row r="20" spans="2:9" ht="24.95" customHeight="1" thickBot="1" x14ac:dyDescent="0.3">
      <c r="B20" s="22" t="s">
        <v>53</v>
      </c>
      <c r="C20" s="206">
        <v>5711</v>
      </c>
      <c r="D20" s="116">
        <v>559</v>
      </c>
      <c r="E20" s="138">
        <f t="shared" si="4"/>
        <v>6270</v>
      </c>
      <c r="F20" s="151">
        <v>134</v>
      </c>
      <c r="G20" s="152">
        <v>41</v>
      </c>
      <c r="H20" s="139">
        <f t="shared" si="5"/>
        <v>175</v>
      </c>
      <c r="I20" s="63">
        <f t="shared" si="3"/>
        <v>6445</v>
      </c>
    </row>
    <row r="21" spans="2:9" ht="24.95" customHeight="1" thickBot="1" x14ac:dyDescent="0.3">
      <c r="B21" s="22" t="s">
        <v>54</v>
      </c>
      <c r="C21" s="204">
        <v>4282</v>
      </c>
      <c r="D21" s="206">
        <v>308</v>
      </c>
      <c r="E21" s="206">
        <f t="shared" si="4"/>
        <v>4590</v>
      </c>
      <c r="F21" s="206">
        <v>181</v>
      </c>
      <c r="G21" s="206">
        <v>23</v>
      </c>
      <c r="H21" s="77">
        <f t="shared" si="5"/>
        <v>204</v>
      </c>
      <c r="I21" s="63">
        <f t="shared" si="3"/>
        <v>4794</v>
      </c>
    </row>
    <row r="22" spans="2:9" ht="24.95" customHeight="1" thickBot="1" x14ac:dyDescent="0.3">
      <c r="B22" s="22" t="s">
        <v>55</v>
      </c>
      <c r="C22" s="213">
        <v>844</v>
      </c>
      <c r="D22" s="213">
        <v>0</v>
      </c>
      <c r="E22" s="223">
        <f t="shared" si="4"/>
        <v>844</v>
      </c>
      <c r="F22" s="148">
        <v>0</v>
      </c>
      <c r="G22" s="116">
        <v>0</v>
      </c>
      <c r="H22" s="77">
        <f t="shared" si="5"/>
        <v>0</v>
      </c>
      <c r="I22" s="63">
        <f t="shared" si="3"/>
        <v>844</v>
      </c>
    </row>
    <row r="23" spans="2:9" ht="24.95" customHeight="1" thickBot="1" x14ac:dyDescent="0.3">
      <c r="B23" s="22" t="s">
        <v>56</v>
      </c>
      <c r="C23" s="224">
        <v>3631</v>
      </c>
      <c r="D23" s="225">
        <v>184</v>
      </c>
      <c r="E23" s="147">
        <f t="shared" si="4"/>
        <v>3815</v>
      </c>
      <c r="F23" s="125">
        <v>607</v>
      </c>
      <c r="G23" s="219">
        <v>22</v>
      </c>
      <c r="H23" s="77">
        <f t="shared" si="5"/>
        <v>629</v>
      </c>
      <c r="I23" s="63">
        <f t="shared" si="3"/>
        <v>4444</v>
      </c>
    </row>
    <row r="24" spans="2:9" ht="24.95" customHeight="1" thickBot="1" x14ac:dyDescent="0.3">
      <c r="B24" s="35" t="s">
        <v>5</v>
      </c>
      <c r="C24" s="64">
        <f>SUM(C7:C23)</f>
        <v>56186</v>
      </c>
      <c r="D24" s="64">
        <f t="shared" ref="D24:H24" si="6">SUM(D7:D23)</f>
        <v>6172</v>
      </c>
      <c r="E24" s="64">
        <f t="shared" si="6"/>
        <v>62358</v>
      </c>
      <c r="F24" s="64">
        <f t="shared" si="6"/>
        <v>1147</v>
      </c>
      <c r="G24" s="64">
        <f t="shared" si="6"/>
        <v>148</v>
      </c>
      <c r="H24" s="64">
        <f t="shared" si="6"/>
        <v>1295</v>
      </c>
      <c r="I24" s="63">
        <f t="shared" si="3"/>
        <v>63653</v>
      </c>
    </row>
    <row r="25" spans="2:9" ht="15.75" thickBot="1" x14ac:dyDescent="0.3">
      <c r="C25" s="60"/>
      <c r="D25" s="60"/>
      <c r="E25" s="60"/>
      <c r="F25" s="60"/>
      <c r="G25" s="60"/>
      <c r="H25" s="60"/>
      <c r="I25" s="60"/>
    </row>
    <row r="26" spans="2:9" ht="39.75" customHeight="1" thickBot="1" x14ac:dyDescent="0.3">
      <c r="B26" s="45" t="s">
        <v>15</v>
      </c>
      <c r="C26" s="64">
        <f>SUM(C5+C24)</f>
        <v>63262</v>
      </c>
      <c r="D26" s="64">
        <f t="shared" ref="D26:I26" si="7">SUM(D5+D24)</f>
        <v>7232</v>
      </c>
      <c r="E26" s="64">
        <f t="shared" si="7"/>
        <v>70494</v>
      </c>
      <c r="F26" s="64">
        <f t="shared" si="7"/>
        <v>1312</v>
      </c>
      <c r="G26" s="64">
        <f t="shared" si="7"/>
        <v>172</v>
      </c>
      <c r="H26" s="64">
        <f t="shared" si="7"/>
        <v>1484</v>
      </c>
      <c r="I26" s="64">
        <f t="shared" si="7"/>
        <v>71978</v>
      </c>
    </row>
  </sheetData>
  <mergeCells count="5">
    <mergeCell ref="B3:B4"/>
    <mergeCell ref="E3:E4"/>
    <mergeCell ref="H3:H4"/>
    <mergeCell ref="I3:I4"/>
    <mergeCell ref="B2:I2"/>
  </mergeCells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workbookViewId="0">
      <pane ySplit="3" topLeftCell="A16" activePane="bottomLeft" state="frozen"/>
      <selection pane="bottomLeft" activeCell="C23" sqref="C23:J23"/>
    </sheetView>
  </sheetViews>
  <sheetFormatPr defaultRowHeight="15" x14ac:dyDescent="0.25"/>
  <cols>
    <col min="1" max="1" width="1.5703125" customWidth="1"/>
    <col min="2" max="2" width="23.7109375" customWidth="1"/>
    <col min="3" max="3" width="13.140625" customWidth="1"/>
    <col min="4" max="4" width="12.42578125" customWidth="1"/>
    <col min="5" max="5" width="13.28515625" customWidth="1"/>
    <col min="6" max="6" width="15" customWidth="1"/>
    <col min="7" max="7" width="12" customWidth="1"/>
    <col min="8" max="8" width="12.5703125" customWidth="1"/>
    <col min="9" max="9" width="13.85546875" customWidth="1"/>
    <col min="10" max="10" width="15" customWidth="1"/>
    <col min="11" max="11" width="16.28515625" customWidth="1"/>
    <col min="14" max="14" width="9.140625" customWidth="1"/>
  </cols>
  <sheetData>
    <row r="2" spans="2:11" ht="32.25" customHeight="1" thickBot="1" x14ac:dyDescent="0.3">
      <c r="B2" s="457" t="s">
        <v>89</v>
      </c>
      <c r="C2" s="457"/>
      <c r="D2" s="457"/>
      <c r="E2" s="457"/>
      <c r="F2" s="457"/>
      <c r="G2" s="457"/>
      <c r="H2" s="457"/>
      <c r="I2" s="457"/>
      <c r="J2" s="457"/>
      <c r="K2" s="457"/>
    </row>
    <row r="3" spans="2:11" ht="53.25" customHeight="1" thickBot="1" x14ac:dyDescent="0.3">
      <c r="B3" s="9" t="s">
        <v>22</v>
      </c>
      <c r="C3" s="10" t="s">
        <v>23</v>
      </c>
      <c r="D3" s="10" t="s">
        <v>24</v>
      </c>
      <c r="E3" s="10" t="s">
        <v>25</v>
      </c>
      <c r="F3" s="11" t="s">
        <v>26</v>
      </c>
      <c r="G3" s="12" t="s">
        <v>27</v>
      </c>
      <c r="H3" s="12" t="s">
        <v>28</v>
      </c>
      <c r="I3" s="12" t="s">
        <v>29</v>
      </c>
      <c r="J3" s="12" t="s">
        <v>30</v>
      </c>
      <c r="K3" s="13" t="s">
        <v>15</v>
      </c>
    </row>
    <row r="4" spans="2:11" ht="29.25" customHeight="1" thickBot="1" x14ac:dyDescent="0.3">
      <c r="B4" s="87" t="s">
        <v>68</v>
      </c>
      <c r="C4" s="177">
        <v>20857557.73</v>
      </c>
      <c r="D4" s="177">
        <v>499966.63</v>
      </c>
      <c r="E4" s="177">
        <v>1747880.49</v>
      </c>
      <c r="F4" s="177">
        <v>782433.46</v>
      </c>
      <c r="G4" s="177">
        <v>12214.3</v>
      </c>
      <c r="H4" s="177">
        <v>1695508.85</v>
      </c>
      <c r="I4" s="177">
        <v>17157.5</v>
      </c>
      <c r="J4" s="177">
        <v>2471499.7999999998</v>
      </c>
      <c r="K4" s="15">
        <f>SUM(C4:J4)</f>
        <v>28084218.760000002</v>
      </c>
    </row>
    <row r="5" spans="2:11" ht="18" customHeight="1" thickBot="1" x14ac:dyDescent="0.3">
      <c r="B5" s="42"/>
      <c r="C5" s="43"/>
      <c r="D5" s="43"/>
      <c r="E5" s="43"/>
      <c r="F5" s="43"/>
      <c r="G5" s="43"/>
      <c r="H5" s="43"/>
      <c r="I5" s="43"/>
      <c r="J5" s="43"/>
      <c r="K5" s="44"/>
    </row>
    <row r="6" spans="2:11" ht="20.100000000000001" customHeight="1" thickBot="1" x14ac:dyDescent="0.3">
      <c r="B6" s="22" t="s">
        <v>40</v>
      </c>
      <c r="C6" s="122">
        <v>71108.39</v>
      </c>
      <c r="D6" s="74">
        <v>0</v>
      </c>
      <c r="E6" s="74">
        <v>78917.350000000006</v>
      </c>
      <c r="F6" s="74">
        <v>18922.48</v>
      </c>
      <c r="G6" s="74">
        <v>0</v>
      </c>
      <c r="H6" s="74">
        <v>0</v>
      </c>
      <c r="I6" s="74">
        <v>805</v>
      </c>
      <c r="J6" s="74">
        <v>27184.720000000001</v>
      </c>
      <c r="K6" s="15">
        <f t="shared" ref="K6" si="0">SUM(C6:J6)</f>
        <v>196937.94</v>
      </c>
    </row>
    <row r="7" spans="2:11" ht="20.100000000000001" customHeight="1" thickBot="1" x14ac:dyDescent="0.3">
      <c r="B7" s="22" t="s">
        <v>41</v>
      </c>
      <c r="C7" s="82">
        <v>690286.53</v>
      </c>
      <c r="D7" s="14">
        <v>71855.14</v>
      </c>
      <c r="E7" s="14">
        <v>110491.84</v>
      </c>
      <c r="F7" s="14">
        <v>8147.4</v>
      </c>
      <c r="G7" s="14">
        <v>0</v>
      </c>
      <c r="H7" s="14">
        <v>0</v>
      </c>
      <c r="I7" s="14">
        <v>0</v>
      </c>
      <c r="J7" s="14">
        <v>8904.7199999999993</v>
      </c>
      <c r="K7" s="15">
        <f t="shared" ref="K7:K18" si="1">SUM(C7:J7)</f>
        <v>889685.63</v>
      </c>
    </row>
    <row r="8" spans="2:11" ht="20.100000000000001" customHeight="1" thickBot="1" x14ac:dyDescent="0.3">
      <c r="B8" s="22" t="s">
        <v>42</v>
      </c>
      <c r="C8" s="122">
        <v>282729.15000000002</v>
      </c>
      <c r="D8" s="74">
        <v>70486.070000000007</v>
      </c>
      <c r="E8" s="74">
        <v>53894.85</v>
      </c>
      <c r="F8" s="74">
        <v>32697.46</v>
      </c>
      <c r="G8" s="74">
        <v>0</v>
      </c>
      <c r="H8" s="74">
        <v>16665</v>
      </c>
      <c r="I8" s="74">
        <v>0</v>
      </c>
      <c r="J8" s="74">
        <v>29433.759999999998</v>
      </c>
      <c r="K8" s="15">
        <f t="shared" ref="K8" si="2">SUM(C8:J8)</f>
        <v>485906.29000000004</v>
      </c>
    </row>
    <row r="9" spans="2:11" ht="20.100000000000001" customHeight="1" thickBot="1" x14ac:dyDescent="0.3">
      <c r="B9" s="22" t="s">
        <v>43</v>
      </c>
      <c r="C9" s="122">
        <v>644286.30000000005</v>
      </c>
      <c r="D9" s="74">
        <v>30423.39</v>
      </c>
      <c r="E9" s="74">
        <v>38539.53</v>
      </c>
      <c r="F9" s="74">
        <v>19042.32</v>
      </c>
      <c r="G9" s="74">
        <v>0</v>
      </c>
      <c r="H9" s="74">
        <v>0</v>
      </c>
      <c r="I9" s="74">
        <v>3686.3</v>
      </c>
      <c r="J9" s="74">
        <v>3652.3</v>
      </c>
      <c r="K9" s="15">
        <f t="shared" ref="K9" si="3">SUM(C9:J9)</f>
        <v>739630.14000000013</v>
      </c>
    </row>
    <row r="10" spans="2:11" ht="20.100000000000001" customHeight="1" thickBot="1" x14ac:dyDescent="0.3">
      <c r="B10" s="22" t="s">
        <v>44</v>
      </c>
      <c r="C10" s="122">
        <v>352501.14</v>
      </c>
      <c r="D10" s="74">
        <v>0</v>
      </c>
      <c r="E10" s="74">
        <v>8990</v>
      </c>
      <c r="F10" s="74">
        <v>104578.09</v>
      </c>
      <c r="G10" s="74">
        <v>0</v>
      </c>
      <c r="H10" s="74">
        <v>20411.39</v>
      </c>
      <c r="I10" s="74">
        <v>0</v>
      </c>
      <c r="J10" s="74">
        <v>15647.81</v>
      </c>
      <c r="K10" s="15">
        <f t="shared" si="1"/>
        <v>502128.43</v>
      </c>
    </row>
    <row r="11" spans="2:11" ht="20.100000000000001" customHeight="1" thickBot="1" x14ac:dyDescent="0.3">
      <c r="B11" s="22" t="s">
        <v>45</v>
      </c>
      <c r="C11" s="122">
        <v>7833.74</v>
      </c>
      <c r="D11" s="74">
        <v>35130</v>
      </c>
      <c r="E11" s="74">
        <v>58180.42</v>
      </c>
      <c r="F11" s="74">
        <v>5637.2</v>
      </c>
      <c r="G11" s="74">
        <v>0</v>
      </c>
      <c r="H11" s="74">
        <v>0</v>
      </c>
      <c r="I11" s="74">
        <v>7495</v>
      </c>
      <c r="J11" s="74">
        <v>3270.78</v>
      </c>
      <c r="K11" s="15">
        <f t="shared" si="1"/>
        <v>117547.14</v>
      </c>
    </row>
    <row r="12" spans="2:11" ht="20.100000000000001" customHeight="1" thickBot="1" x14ac:dyDescent="0.3">
      <c r="B12" s="22" t="s">
        <v>46</v>
      </c>
      <c r="C12" s="122">
        <v>899790.19</v>
      </c>
      <c r="D12" s="74">
        <v>86720.61</v>
      </c>
      <c r="E12" s="74">
        <v>545189.98</v>
      </c>
      <c r="F12" s="74">
        <v>3674.64</v>
      </c>
      <c r="G12" s="74">
        <v>0</v>
      </c>
      <c r="H12" s="74">
        <v>0</v>
      </c>
      <c r="I12" s="74">
        <v>0</v>
      </c>
      <c r="J12" s="74">
        <v>0</v>
      </c>
      <c r="K12" s="15">
        <f t="shared" si="1"/>
        <v>1535375.4199999997</v>
      </c>
    </row>
    <row r="13" spans="2:11" ht="20.100000000000001" customHeight="1" thickBot="1" x14ac:dyDescent="0.3">
      <c r="B13" s="22" t="s">
        <v>47</v>
      </c>
      <c r="C13" s="212">
        <v>3001515.66</v>
      </c>
      <c r="D13" s="216">
        <v>19118.36</v>
      </c>
      <c r="E13" s="216">
        <v>99996.39</v>
      </c>
      <c r="F13" s="216">
        <v>89578.51</v>
      </c>
      <c r="G13" s="216">
        <v>0</v>
      </c>
      <c r="H13" s="216">
        <v>16925</v>
      </c>
      <c r="I13" s="216">
        <v>770</v>
      </c>
      <c r="J13" s="216">
        <v>23827.73</v>
      </c>
      <c r="K13" s="15">
        <f t="shared" ref="K13" si="4">SUM(C13:J13)</f>
        <v>3251731.65</v>
      </c>
    </row>
    <row r="14" spans="2:11" ht="20.100000000000001" customHeight="1" thickBot="1" x14ac:dyDescent="0.3">
      <c r="B14" s="22" t="s">
        <v>48</v>
      </c>
      <c r="C14" s="122">
        <v>78997.48</v>
      </c>
      <c r="D14" s="74">
        <v>0</v>
      </c>
      <c r="E14" s="74">
        <v>57762.080000000002</v>
      </c>
      <c r="F14" s="74">
        <v>20090.599999999999</v>
      </c>
      <c r="G14" s="74">
        <v>0</v>
      </c>
      <c r="H14" s="74">
        <v>0</v>
      </c>
      <c r="I14" s="74">
        <v>0</v>
      </c>
      <c r="J14" s="74">
        <v>0</v>
      </c>
      <c r="K14" s="15">
        <f t="shared" ref="K14" si="5">SUM(C14:J14)</f>
        <v>156850.16</v>
      </c>
    </row>
    <row r="15" spans="2:11" ht="20.100000000000001" customHeight="1" thickBot="1" x14ac:dyDescent="0.3">
      <c r="B15" s="22" t="s">
        <v>49</v>
      </c>
      <c r="C15" s="122">
        <v>110255.34</v>
      </c>
      <c r="D15" s="74">
        <v>5834.77</v>
      </c>
      <c r="E15" s="74">
        <v>0</v>
      </c>
      <c r="F15" s="74">
        <v>5834.77</v>
      </c>
      <c r="G15" s="74">
        <v>0</v>
      </c>
      <c r="H15" s="74">
        <v>0</v>
      </c>
      <c r="I15" s="74">
        <v>0</v>
      </c>
      <c r="J15" s="74">
        <v>0</v>
      </c>
      <c r="K15" s="15">
        <f t="shared" si="1"/>
        <v>121924.88</v>
      </c>
    </row>
    <row r="16" spans="2:11" ht="20.100000000000001" customHeight="1" thickBot="1" x14ac:dyDescent="0.3">
      <c r="B16" s="22" t="s">
        <v>50</v>
      </c>
      <c r="C16" s="14">
        <v>650631.35</v>
      </c>
      <c r="D16" s="14">
        <v>0</v>
      </c>
      <c r="E16" s="14">
        <v>7243</v>
      </c>
      <c r="F16" s="14">
        <v>81838.789999999994</v>
      </c>
      <c r="G16" s="14">
        <v>49844.22</v>
      </c>
      <c r="H16" s="14">
        <v>0</v>
      </c>
      <c r="I16" s="14">
        <v>0</v>
      </c>
      <c r="J16" s="14">
        <v>0</v>
      </c>
      <c r="K16" s="15">
        <f t="shared" si="1"/>
        <v>789557.36</v>
      </c>
    </row>
    <row r="17" spans="2:11" ht="20.100000000000001" customHeight="1" thickBot="1" x14ac:dyDescent="0.3">
      <c r="B17" s="22" t="s">
        <v>51</v>
      </c>
      <c r="C17" s="122">
        <v>433300.36</v>
      </c>
      <c r="D17" s="74">
        <v>0</v>
      </c>
      <c r="E17" s="74">
        <v>109818.15</v>
      </c>
      <c r="F17" s="74">
        <v>96770.32</v>
      </c>
      <c r="G17" s="74">
        <v>0</v>
      </c>
      <c r="H17" s="74">
        <v>0</v>
      </c>
      <c r="I17" s="74">
        <v>0</v>
      </c>
      <c r="J17" s="74">
        <v>0</v>
      </c>
      <c r="K17" s="14">
        <f t="shared" si="1"/>
        <v>639888.83000000007</v>
      </c>
    </row>
    <row r="18" spans="2:11" ht="20.100000000000001" customHeight="1" thickBot="1" x14ac:dyDescent="0.3">
      <c r="B18" s="22" t="s">
        <v>52</v>
      </c>
      <c r="C18" s="14">
        <v>10740.5</v>
      </c>
      <c r="D18" s="14">
        <v>13884.96</v>
      </c>
      <c r="E18" s="14">
        <v>28929.01</v>
      </c>
      <c r="F18" s="14">
        <v>0</v>
      </c>
      <c r="G18" s="14">
        <v>0</v>
      </c>
      <c r="H18" s="14">
        <v>0</v>
      </c>
      <c r="I18" s="14">
        <v>0</v>
      </c>
      <c r="J18" s="14">
        <v>36.68</v>
      </c>
      <c r="K18" s="15">
        <f t="shared" si="1"/>
        <v>53591.15</v>
      </c>
    </row>
    <row r="19" spans="2:11" ht="20.100000000000001" customHeight="1" thickBot="1" x14ac:dyDescent="0.3">
      <c r="B19" s="22" t="s">
        <v>53</v>
      </c>
      <c r="C19" s="122">
        <v>295741.84000000003</v>
      </c>
      <c r="D19" s="74">
        <v>137945.89000000001</v>
      </c>
      <c r="E19" s="74">
        <v>8005.27</v>
      </c>
      <c r="F19" s="74">
        <v>30688.959999999999</v>
      </c>
      <c r="G19" s="74">
        <v>540</v>
      </c>
      <c r="H19" s="74">
        <v>2815.9</v>
      </c>
      <c r="I19" s="14">
        <v>0</v>
      </c>
      <c r="J19" s="14">
        <v>0</v>
      </c>
      <c r="K19" s="15">
        <f t="shared" ref="K19:K22" si="6">SUM(C19:J19)</f>
        <v>475737.8600000001</v>
      </c>
    </row>
    <row r="20" spans="2:11" ht="20.100000000000001" customHeight="1" thickBot="1" x14ac:dyDescent="0.3">
      <c r="B20" s="22" t="s">
        <v>54</v>
      </c>
      <c r="C20" s="14">
        <v>58669.55</v>
      </c>
      <c r="D20" s="14">
        <v>111202.54</v>
      </c>
      <c r="E20" s="14">
        <v>88065.08</v>
      </c>
      <c r="F20" s="14">
        <v>114682.23</v>
      </c>
      <c r="G20" s="14">
        <v>13642.8</v>
      </c>
      <c r="H20" s="14">
        <v>4700</v>
      </c>
      <c r="I20" s="14">
        <v>20.84</v>
      </c>
      <c r="J20" s="14">
        <v>0</v>
      </c>
      <c r="K20" s="15">
        <f t="shared" ref="K20" si="7">SUM(C20:J20)</f>
        <v>390983.04</v>
      </c>
    </row>
    <row r="21" spans="2:11" ht="20.100000000000001" customHeight="1" thickBot="1" x14ac:dyDescent="0.3">
      <c r="B21" s="22" t="s">
        <v>55</v>
      </c>
      <c r="C21" s="215">
        <v>0</v>
      </c>
      <c r="D21" s="215">
        <v>8774.83</v>
      </c>
      <c r="E21" s="215">
        <v>42693.99</v>
      </c>
      <c r="F21" s="215">
        <v>9469.08</v>
      </c>
      <c r="G21" s="216">
        <v>0</v>
      </c>
      <c r="H21" s="216">
        <v>0</v>
      </c>
      <c r="I21" s="216">
        <v>0</v>
      </c>
      <c r="J21" s="216">
        <v>0</v>
      </c>
      <c r="K21" s="15">
        <f t="shared" ref="K21" si="8">SUM(C21:J21)</f>
        <v>60937.9</v>
      </c>
    </row>
    <row r="22" spans="2:11" ht="20.100000000000001" customHeight="1" thickBot="1" x14ac:dyDescent="0.3">
      <c r="B22" s="22" t="s">
        <v>56</v>
      </c>
      <c r="C22" s="220">
        <v>569707.67000000004</v>
      </c>
      <c r="D22" s="220">
        <v>96600.45</v>
      </c>
      <c r="E22" s="220">
        <v>84020.25</v>
      </c>
      <c r="F22" s="220">
        <v>159900.59</v>
      </c>
      <c r="G22" s="215">
        <v>0</v>
      </c>
      <c r="H22" s="215">
        <v>145754.93</v>
      </c>
      <c r="I22" s="215">
        <v>23076.85</v>
      </c>
      <c r="J22" s="215">
        <v>0</v>
      </c>
      <c r="K22" s="15">
        <f t="shared" si="6"/>
        <v>1079060.74</v>
      </c>
    </row>
    <row r="23" spans="2:11" ht="27.75" customHeight="1" thickBot="1" x14ac:dyDescent="0.3">
      <c r="B23" s="45" t="s">
        <v>5</v>
      </c>
      <c r="C23" s="29">
        <f>SUM(C6:C22)</f>
        <v>8158095.1900000004</v>
      </c>
      <c r="D23" s="29">
        <f t="shared" ref="D23:K23" si="9">SUM(D6:D22)</f>
        <v>687977.01</v>
      </c>
      <c r="E23" s="29">
        <f t="shared" si="9"/>
        <v>1420737.19</v>
      </c>
      <c r="F23" s="29">
        <f t="shared" si="9"/>
        <v>801553.44</v>
      </c>
      <c r="G23" s="29">
        <f t="shared" si="9"/>
        <v>64027.020000000004</v>
      </c>
      <c r="H23" s="29">
        <f t="shared" si="9"/>
        <v>207272.22</v>
      </c>
      <c r="I23" s="29">
        <f t="shared" si="9"/>
        <v>35853.99</v>
      </c>
      <c r="J23" s="29">
        <f t="shared" si="9"/>
        <v>111958.49999999999</v>
      </c>
      <c r="K23" s="29">
        <f t="shared" si="9"/>
        <v>11487474.560000001</v>
      </c>
    </row>
    <row r="24" spans="2:11" ht="15.75" thickBot="1" x14ac:dyDescent="0.3"/>
    <row r="25" spans="2:11" ht="34.5" customHeight="1" thickBot="1" x14ac:dyDescent="0.3">
      <c r="B25" s="45" t="s">
        <v>15</v>
      </c>
      <c r="C25" s="29">
        <f>SUM(C4+C23)</f>
        <v>29015652.920000002</v>
      </c>
      <c r="D25" s="29">
        <f t="shared" ref="D25:K25" si="10">SUM(D4+D23)</f>
        <v>1187943.6400000001</v>
      </c>
      <c r="E25" s="29">
        <f t="shared" si="10"/>
        <v>3168617.6799999997</v>
      </c>
      <c r="F25" s="29">
        <f t="shared" si="10"/>
        <v>1583986.9</v>
      </c>
      <c r="G25" s="29">
        <f t="shared" si="10"/>
        <v>76241.320000000007</v>
      </c>
      <c r="H25" s="29">
        <f t="shared" si="10"/>
        <v>1902781.07</v>
      </c>
      <c r="I25" s="29">
        <f t="shared" si="10"/>
        <v>53011.49</v>
      </c>
      <c r="J25" s="29">
        <f t="shared" si="10"/>
        <v>2583458.2999999998</v>
      </c>
      <c r="K25" s="29">
        <f t="shared" si="10"/>
        <v>39571693.32</v>
      </c>
    </row>
  </sheetData>
  <mergeCells count="1">
    <mergeCell ref="B2:K2"/>
  </mergeCells>
  <pageMargins left="0.39370078740157483" right="0.39370078740157483" top="0" bottom="0" header="0" footer="0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8"/>
  <sheetViews>
    <sheetView workbookViewId="0">
      <pane ySplit="4" topLeftCell="A29" activePane="bottomLeft" state="frozen"/>
      <selection pane="bottomLeft" activeCell="G34" sqref="G34:J34"/>
    </sheetView>
  </sheetViews>
  <sheetFormatPr defaultRowHeight="15" x14ac:dyDescent="0.25"/>
  <cols>
    <col min="1" max="1" width="1.85546875" customWidth="1"/>
    <col min="2" max="2" width="22.42578125" customWidth="1"/>
    <col min="3" max="3" width="17.28515625" customWidth="1"/>
    <col min="4" max="4" width="17.140625" customWidth="1"/>
    <col min="5" max="5" width="15.42578125" customWidth="1"/>
    <col min="6" max="6" width="18.85546875" customWidth="1"/>
    <col min="7" max="7" width="8.5703125" customWidth="1"/>
    <col min="8" max="8" width="7.5703125" customWidth="1"/>
  </cols>
  <sheetData>
    <row r="2" spans="2:10" ht="37.5" customHeight="1" thickBot="1" x14ac:dyDescent="0.3">
      <c r="B2" s="486" t="s">
        <v>90</v>
      </c>
      <c r="C2" s="486"/>
      <c r="D2" s="487"/>
      <c r="E2" s="235"/>
      <c r="F2" s="235"/>
      <c r="G2" s="235"/>
      <c r="H2" s="235"/>
      <c r="I2" s="235"/>
      <c r="J2" s="235"/>
    </row>
    <row r="3" spans="2:10" ht="27" customHeight="1" thickBot="1" x14ac:dyDescent="0.3">
      <c r="B3" s="500" t="s">
        <v>69</v>
      </c>
      <c r="C3" s="497" t="s">
        <v>34</v>
      </c>
      <c r="D3" s="498"/>
      <c r="E3" s="499"/>
      <c r="F3" s="174"/>
      <c r="G3" s="261" t="s">
        <v>33</v>
      </c>
      <c r="H3" s="305"/>
      <c r="I3" s="262"/>
      <c r="J3" s="253"/>
    </row>
    <row r="4" spans="2:10" ht="25.5" customHeight="1" thickBot="1" x14ac:dyDescent="0.3">
      <c r="B4" s="339"/>
      <c r="C4" s="3" t="s">
        <v>74</v>
      </c>
      <c r="D4" s="3" t="s">
        <v>75</v>
      </c>
      <c r="E4" s="3" t="s">
        <v>76</v>
      </c>
      <c r="F4" s="173" t="s">
        <v>5</v>
      </c>
      <c r="G4" s="332" t="s">
        <v>78</v>
      </c>
      <c r="H4" s="253"/>
      <c r="I4" s="261" t="s">
        <v>79</v>
      </c>
      <c r="J4" s="477"/>
    </row>
    <row r="5" spans="2:10" ht="21.95" customHeight="1" thickBot="1" x14ac:dyDescent="0.3">
      <c r="B5" s="25" t="s">
        <v>70</v>
      </c>
      <c r="C5" s="58">
        <v>774331661.69000006</v>
      </c>
      <c r="D5" s="58">
        <v>243046932.36000001</v>
      </c>
      <c r="E5" s="58">
        <v>128370012.19</v>
      </c>
      <c r="F5" s="198">
        <f t="shared" ref="F5:F8" si="0">SUM(C5:E5)</f>
        <v>1145748606.24</v>
      </c>
      <c r="G5" s="461">
        <v>0</v>
      </c>
      <c r="H5" s="462"/>
      <c r="I5" s="461">
        <v>0</v>
      </c>
      <c r="J5" s="462"/>
    </row>
    <row r="6" spans="2:10" ht="21.95" customHeight="1" thickBot="1" x14ac:dyDescent="0.3">
      <c r="B6" s="28" t="s">
        <v>71</v>
      </c>
      <c r="C6" s="89">
        <v>0</v>
      </c>
      <c r="D6" s="89">
        <v>0</v>
      </c>
      <c r="E6" s="89">
        <v>0</v>
      </c>
      <c r="F6" s="198">
        <f t="shared" si="0"/>
        <v>0</v>
      </c>
      <c r="G6" s="461">
        <v>65858528.740000002</v>
      </c>
      <c r="H6" s="462"/>
      <c r="I6" s="461">
        <v>743278.69</v>
      </c>
      <c r="J6" s="462"/>
    </row>
    <row r="7" spans="2:10" ht="21.95" customHeight="1" thickBot="1" x14ac:dyDescent="0.3">
      <c r="B7" s="36" t="s">
        <v>72</v>
      </c>
      <c r="C7" s="56">
        <v>0</v>
      </c>
      <c r="D7" s="56">
        <v>0</v>
      </c>
      <c r="E7" s="56">
        <v>0</v>
      </c>
      <c r="F7" s="198">
        <f t="shared" si="0"/>
        <v>0</v>
      </c>
      <c r="G7" s="461">
        <v>39888507.670000002</v>
      </c>
      <c r="H7" s="462"/>
      <c r="I7" s="461">
        <v>0</v>
      </c>
      <c r="J7" s="462"/>
    </row>
    <row r="8" spans="2:10" ht="21.95" customHeight="1" thickBot="1" x14ac:dyDescent="0.3">
      <c r="B8" s="32"/>
      <c r="C8" s="56">
        <f>SUM(C5+C6+C7)</f>
        <v>774331661.69000006</v>
      </c>
      <c r="D8" s="56">
        <f t="shared" ref="D8:E8" si="1">SUM(D5+D6+D7)</f>
        <v>243046932.36000001</v>
      </c>
      <c r="E8" s="56">
        <f t="shared" si="1"/>
        <v>128370012.19</v>
      </c>
      <c r="F8" s="176">
        <f t="shared" si="0"/>
        <v>1145748606.24</v>
      </c>
      <c r="G8" s="461">
        <f>SUM(G5:G7)</f>
        <v>105747036.41</v>
      </c>
      <c r="H8" s="478"/>
      <c r="I8" s="461">
        <f>SUM(I5:I7)</f>
        <v>743278.69</v>
      </c>
      <c r="J8" s="478"/>
    </row>
    <row r="9" spans="2:10" ht="21.95" customHeight="1" thickBot="1" x14ac:dyDescent="0.3">
      <c r="B9" s="31"/>
      <c r="C9" s="490">
        <f>SUM(C8:E8)</f>
        <v>1145748606.24</v>
      </c>
      <c r="D9" s="491"/>
      <c r="E9" s="492"/>
      <c r="F9" s="188"/>
      <c r="G9" s="482"/>
      <c r="H9" s="253"/>
      <c r="I9" s="482"/>
      <c r="J9" s="253"/>
    </row>
    <row r="10" spans="2:10" ht="12" customHeight="1" thickBot="1" x14ac:dyDescent="0.3">
      <c r="B10" s="31"/>
      <c r="C10" s="30"/>
      <c r="D10" s="30"/>
      <c r="E10" s="30"/>
      <c r="F10" s="30"/>
    </row>
    <row r="11" spans="2:10" ht="21.95" customHeight="1" thickBot="1" x14ac:dyDescent="0.3">
      <c r="B11" s="22" t="s">
        <v>40</v>
      </c>
      <c r="C11" s="182">
        <v>11033795.949999999</v>
      </c>
      <c r="D11" s="182">
        <v>43136.75</v>
      </c>
      <c r="E11" s="182">
        <v>69064.17</v>
      </c>
      <c r="F11" s="175">
        <f>SUM(C11:E11)</f>
        <v>11145996.869999999</v>
      </c>
      <c r="G11" s="458">
        <v>638933.86</v>
      </c>
      <c r="H11" s="459"/>
      <c r="I11" s="347">
        <v>0</v>
      </c>
      <c r="J11" s="481"/>
    </row>
    <row r="12" spans="2:10" ht="21.95" customHeight="1" thickBot="1" x14ac:dyDescent="0.3">
      <c r="B12" s="22" t="s">
        <v>41</v>
      </c>
      <c r="C12" s="103">
        <v>11923961.689999999</v>
      </c>
      <c r="D12" s="183">
        <v>1562348.18</v>
      </c>
      <c r="E12" s="103">
        <v>0</v>
      </c>
      <c r="F12" s="178">
        <f>SUM(C12:E12)</f>
        <v>13486309.869999999</v>
      </c>
      <c r="G12" s="458">
        <v>2106.7399999999998</v>
      </c>
      <c r="H12" s="459"/>
      <c r="I12" s="467">
        <v>0</v>
      </c>
      <c r="J12" s="468"/>
    </row>
    <row r="13" spans="2:10" ht="21.95" customHeight="1" thickBot="1" x14ac:dyDescent="0.3">
      <c r="B13" s="22" t="s">
        <v>42</v>
      </c>
      <c r="C13" s="182">
        <v>80300629.109999999</v>
      </c>
      <c r="D13" s="182">
        <v>11846949.560000001</v>
      </c>
      <c r="E13" s="182">
        <v>1131860.8799999999</v>
      </c>
      <c r="F13" s="178">
        <f t="shared" ref="F13:F33" si="2">SUM(C13:E13)</f>
        <v>93279439.549999997</v>
      </c>
      <c r="G13" s="458">
        <v>0</v>
      </c>
      <c r="H13" s="459"/>
      <c r="I13" s="467">
        <v>0</v>
      </c>
      <c r="J13" s="468"/>
    </row>
    <row r="14" spans="2:10" ht="21.95" customHeight="1" thickBot="1" x14ac:dyDescent="0.3">
      <c r="B14" s="22" t="s">
        <v>43</v>
      </c>
      <c r="C14" s="182">
        <v>52470722.600000001</v>
      </c>
      <c r="D14" s="182">
        <v>1495678.66</v>
      </c>
      <c r="E14" s="182">
        <v>5234319.18</v>
      </c>
      <c r="F14" s="178">
        <f t="shared" si="2"/>
        <v>59200720.439999998</v>
      </c>
      <c r="G14" s="458">
        <v>0</v>
      </c>
      <c r="H14" s="459"/>
      <c r="I14" s="467">
        <v>0</v>
      </c>
      <c r="J14" s="468"/>
    </row>
    <row r="15" spans="2:10" ht="21.95" customHeight="1" thickBot="1" x14ac:dyDescent="0.3">
      <c r="B15" s="22" t="s">
        <v>44</v>
      </c>
      <c r="C15" s="182">
        <v>14817096.09</v>
      </c>
      <c r="D15" s="182">
        <f>2131021.43+723560.95+20507.93</f>
        <v>2875090.31</v>
      </c>
      <c r="E15" s="182">
        <v>63897.54</v>
      </c>
      <c r="F15" s="178">
        <f t="shared" si="2"/>
        <v>17756083.939999998</v>
      </c>
      <c r="G15" s="473">
        <v>70276.039999999994</v>
      </c>
      <c r="H15" s="474"/>
      <c r="I15" s="479">
        <v>0</v>
      </c>
      <c r="J15" s="480"/>
    </row>
    <row r="16" spans="2:10" ht="21.95" customHeight="1" thickBot="1" x14ac:dyDescent="0.3">
      <c r="B16" s="22" t="s">
        <v>45</v>
      </c>
      <c r="C16" s="182">
        <v>19260644.710000001</v>
      </c>
      <c r="D16" s="182">
        <v>2271787.34</v>
      </c>
      <c r="E16" s="182">
        <v>186478.89</v>
      </c>
      <c r="F16" s="178">
        <f t="shared" si="2"/>
        <v>21718910.940000001</v>
      </c>
      <c r="G16" s="473">
        <v>4178.3100000000004</v>
      </c>
      <c r="H16" s="474"/>
      <c r="I16" s="479">
        <v>0</v>
      </c>
      <c r="J16" s="480"/>
    </row>
    <row r="17" spans="2:10" ht="21.95" customHeight="1" thickBot="1" x14ac:dyDescent="0.3">
      <c r="B17" s="22" t="s">
        <v>46</v>
      </c>
      <c r="C17" s="182">
        <v>71810580.540000007</v>
      </c>
      <c r="D17" s="182">
        <v>26366114.960000001</v>
      </c>
      <c r="E17" s="182">
        <v>0</v>
      </c>
      <c r="F17" s="178">
        <f t="shared" si="2"/>
        <v>98176695.5</v>
      </c>
      <c r="G17" s="458">
        <v>0</v>
      </c>
      <c r="H17" s="475"/>
      <c r="I17" s="467">
        <v>0</v>
      </c>
      <c r="J17" s="468"/>
    </row>
    <row r="18" spans="2:10" ht="21.95" customHeight="1" thickBot="1" x14ac:dyDescent="0.3">
      <c r="B18" s="22" t="s">
        <v>47</v>
      </c>
      <c r="C18" s="218">
        <v>45255036.850000001</v>
      </c>
      <c r="D18" s="214">
        <v>1132198.6599999999</v>
      </c>
      <c r="E18" s="214">
        <v>0</v>
      </c>
      <c r="F18" s="178">
        <f t="shared" si="2"/>
        <v>46387235.509999998</v>
      </c>
      <c r="G18" s="458">
        <v>0</v>
      </c>
      <c r="H18" s="459"/>
      <c r="I18" s="467">
        <v>0</v>
      </c>
      <c r="J18" s="468"/>
    </row>
    <row r="19" spans="2:10" ht="21.95" customHeight="1" thickBot="1" x14ac:dyDescent="0.3">
      <c r="B19" s="22" t="s">
        <v>48</v>
      </c>
      <c r="C19" s="182">
        <v>8592364.7699999996</v>
      </c>
      <c r="D19" s="182">
        <v>2195231.13</v>
      </c>
      <c r="E19" s="182">
        <v>61120.7</v>
      </c>
      <c r="F19" s="178">
        <f t="shared" si="2"/>
        <v>10848716.599999998</v>
      </c>
      <c r="G19" s="458">
        <v>0</v>
      </c>
      <c r="H19" s="459"/>
      <c r="I19" s="467">
        <v>0</v>
      </c>
      <c r="J19" s="468"/>
    </row>
    <row r="20" spans="2:10" ht="21.95" customHeight="1" thickBot="1" x14ac:dyDescent="0.3">
      <c r="B20" s="22" t="s">
        <v>49</v>
      </c>
      <c r="C20" s="182">
        <v>10504864.800000001</v>
      </c>
      <c r="D20" s="182">
        <v>1116483.6499999999</v>
      </c>
      <c r="E20" s="182">
        <v>0</v>
      </c>
      <c r="F20" s="178">
        <f t="shared" si="2"/>
        <v>11621348.450000001</v>
      </c>
      <c r="G20" s="458">
        <v>0</v>
      </c>
      <c r="H20" s="459"/>
      <c r="I20" s="467">
        <v>0</v>
      </c>
      <c r="J20" s="468"/>
    </row>
    <row r="21" spans="2:10" ht="21.95" customHeight="1" thickBot="1" x14ac:dyDescent="0.3">
      <c r="B21" s="22" t="s">
        <v>50</v>
      </c>
      <c r="C21" s="128">
        <v>33933428.899999999</v>
      </c>
      <c r="D21" s="201">
        <v>453327.95</v>
      </c>
      <c r="E21" s="129">
        <v>148445.34</v>
      </c>
      <c r="F21" s="178">
        <f t="shared" si="2"/>
        <v>34535202.190000005</v>
      </c>
      <c r="G21" s="458">
        <v>1580395.79</v>
      </c>
      <c r="H21" s="459"/>
      <c r="I21" s="467">
        <v>0</v>
      </c>
      <c r="J21" s="468"/>
    </row>
    <row r="22" spans="2:10" ht="21.95" customHeight="1" thickBot="1" x14ac:dyDescent="0.3">
      <c r="B22" s="22" t="s">
        <v>51</v>
      </c>
      <c r="C22" s="202">
        <v>30726430.34</v>
      </c>
      <c r="D22" s="203">
        <v>7047577.7400000002</v>
      </c>
      <c r="E22" s="202">
        <v>1210656.6499999999</v>
      </c>
      <c r="F22" s="178">
        <f t="shared" si="2"/>
        <v>38984664.729999997</v>
      </c>
      <c r="G22" s="458">
        <v>0</v>
      </c>
      <c r="H22" s="459"/>
      <c r="I22" s="467">
        <v>0</v>
      </c>
      <c r="J22" s="468"/>
    </row>
    <row r="23" spans="2:10" ht="21.95" customHeight="1" thickBot="1" x14ac:dyDescent="0.3">
      <c r="B23" s="22" t="s">
        <v>52</v>
      </c>
      <c r="C23" s="128">
        <v>3838057.41</v>
      </c>
      <c r="D23" s="201">
        <v>0</v>
      </c>
      <c r="E23" s="129">
        <v>98520.95</v>
      </c>
      <c r="F23" s="199">
        <f t="shared" si="2"/>
        <v>3936578.3600000003</v>
      </c>
      <c r="G23" s="467">
        <v>148906.97</v>
      </c>
      <c r="H23" s="476"/>
      <c r="I23" s="467">
        <v>0</v>
      </c>
      <c r="J23" s="468"/>
    </row>
    <row r="24" spans="2:10" ht="21.95" customHeight="1" thickBot="1" x14ac:dyDescent="0.3">
      <c r="B24" s="22" t="s">
        <v>53</v>
      </c>
      <c r="C24" s="149">
        <v>70951467.170000002</v>
      </c>
      <c r="D24" s="149">
        <v>27132702.550000001</v>
      </c>
      <c r="E24" s="149">
        <v>1835104.81</v>
      </c>
      <c r="F24" s="178">
        <f t="shared" si="2"/>
        <v>99919274.530000001</v>
      </c>
      <c r="G24" s="458">
        <v>0</v>
      </c>
      <c r="H24" s="459"/>
      <c r="I24" s="467">
        <v>0</v>
      </c>
      <c r="J24" s="468"/>
    </row>
    <row r="25" spans="2:10" ht="21.95" customHeight="1" thickBot="1" x14ac:dyDescent="0.3">
      <c r="B25" s="22" t="s">
        <v>54</v>
      </c>
      <c r="C25" s="128">
        <v>39866209.719999999</v>
      </c>
      <c r="D25" s="201">
        <v>3371703.8</v>
      </c>
      <c r="E25" s="129">
        <v>452382.92</v>
      </c>
      <c r="F25" s="178">
        <f t="shared" si="2"/>
        <v>43690296.439999998</v>
      </c>
      <c r="G25" s="347">
        <v>10204951.09</v>
      </c>
      <c r="H25" s="346"/>
      <c r="I25" s="467">
        <v>0</v>
      </c>
      <c r="J25" s="468"/>
    </row>
    <row r="26" spans="2:10" ht="21.95" customHeight="1" thickBot="1" x14ac:dyDescent="0.3">
      <c r="B26" s="22" t="s">
        <v>55</v>
      </c>
      <c r="C26" s="214">
        <v>16752991.57</v>
      </c>
      <c r="D26" s="214">
        <v>284218.23</v>
      </c>
      <c r="E26" s="214">
        <v>0</v>
      </c>
      <c r="F26" s="178">
        <f t="shared" si="2"/>
        <v>17037209.800000001</v>
      </c>
      <c r="G26" s="458">
        <v>0</v>
      </c>
      <c r="H26" s="459"/>
      <c r="I26" s="467">
        <v>0</v>
      </c>
      <c r="J26" s="468"/>
    </row>
    <row r="27" spans="2:10" ht="21.95" customHeight="1" thickBot="1" x14ac:dyDescent="0.3">
      <c r="B27" s="22" t="s">
        <v>56</v>
      </c>
      <c r="C27" s="227">
        <v>61524564.069999993</v>
      </c>
      <c r="D27" s="228">
        <v>7903059.3300000001</v>
      </c>
      <c r="E27" s="229">
        <v>714413.26</v>
      </c>
      <c r="F27" s="178">
        <f t="shared" si="2"/>
        <v>70142036.659999996</v>
      </c>
      <c r="G27" s="463">
        <v>287598.90000000002</v>
      </c>
      <c r="H27" s="459"/>
      <c r="I27" s="467">
        <v>0</v>
      </c>
      <c r="J27" s="468"/>
    </row>
    <row r="28" spans="2:10" ht="21.95" customHeight="1" thickBot="1" x14ac:dyDescent="0.3">
      <c r="B28" s="200" t="s">
        <v>57</v>
      </c>
      <c r="C28" s="208">
        <v>0</v>
      </c>
      <c r="D28" s="184">
        <v>0</v>
      </c>
      <c r="E28" s="209">
        <v>0</v>
      </c>
      <c r="F28" s="210">
        <f t="shared" si="2"/>
        <v>0</v>
      </c>
      <c r="G28" s="469">
        <v>3689735.2</v>
      </c>
      <c r="H28" s="466"/>
      <c r="I28" s="465">
        <v>0</v>
      </c>
      <c r="J28" s="466"/>
    </row>
    <row r="29" spans="2:10" ht="21.95" customHeight="1" thickBot="1" x14ac:dyDescent="0.3">
      <c r="B29" s="200" t="s">
        <v>58</v>
      </c>
      <c r="C29" s="211">
        <v>790496.65</v>
      </c>
      <c r="D29" s="211">
        <v>77163.83</v>
      </c>
      <c r="E29" s="211">
        <v>0</v>
      </c>
      <c r="F29" s="178">
        <f t="shared" si="2"/>
        <v>867660.48</v>
      </c>
      <c r="G29" s="460">
        <v>201540.34</v>
      </c>
      <c r="H29" s="460"/>
      <c r="I29" s="464">
        <v>235.4</v>
      </c>
      <c r="J29" s="464"/>
    </row>
    <row r="30" spans="2:10" ht="21.95" customHeight="1" thickBot="1" x14ac:dyDescent="0.3">
      <c r="B30" s="200" t="s">
        <v>59</v>
      </c>
      <c r="C30" s="123">
        <v>1474087.5</v>
      </c>
      <c r="D30" s="124">
        <v>68148.53</v>
      </c>
      <c r="E30" s="124">
        <v>0</v>
      </c>
      <c r="F30" s="178">
        <f t="shared" si="2"/>
        <v>1542236.03</v>
      </c>
      <c r="G30" s="461">
        <v>5446668.25</v>
      </c>
      <c r="H30" s="462"/>
      <c r="I30" s="467">
        <v>0</v>
      </c>
      <c r="J30" s="468"/>
    </row>
    <row r="31" spans="2:10" ht="21.95" customHeight="1" thickBot="1" x14ac:dyDescent="0.3">
      <c r="B31" s="200" t="s">
        <v>60</v>
      </c>
      <c r="C31" s="104">
        <v>0</v>
      </c>
      <c r="D31" s="185">
        <v>0</v>
      </c>
      <c r="E31" s="104">
        <v>0</v>
      </c>
      <c r="F31" s="178">
        <f t="shared" si="2"/>
        <v>0</v>
      </c>
      <c r="G31" s="458">
        <v>0</v>
      </c>
      <c r="H31" s="459"/>
      <c r="I31" s="467">
        <v>0</v>
      </c>
      <c r="J31" s="468"/>
    </row>
    <row r="32" spans="2:10" ht="21.95" customHeight="1" thickBot="1" x14ac:dyDescent="0.3">
      <c r="B32" s="200" t="s">
        <v>61</v>
      </c>
      <c r="C32" s="56">
        <v>0</v>
      </c>
      <c r="D32" s="186">
        <v>0</v>
      </c>
      <c r="E32" s="58">
        <v>0</v>
      </c>
      <c r="F32" s="178">
        <f t="shared" si="2"/>
        <v>0</v>
      </c>
      <c r="G32" s="460">
        <v>1408279.99</v>
      </c>
      <c r="H32" s="460"/>
      <c r="I32" s="464">
        <v>262.5</v>
      </c>
      <c r="J32" s="464"/>
    </row>
    <row r="33" spans="2:10" ht="21.95" customHeight="1" thickBot="1" x14ac:dyDescent="0.3">
      <c r="B33" s="200" t="s">
        <v>73</v>
      </c>
      <c r="C33" s="56">
        <v>0</v>
      </c>
      <c r="D33" s="186">
        <v>0</v>
      </c>
      <c r="E33" s="58">
        <v>0</v>
      </c>
      <c r="F33" s="178">
        <f t="shared" si="2"/>
        <v>0</v>
      </c>
      <c r="G33" s="347">
        <v>6692521.7199999997</v>
      </c>
      <c r="H33" s="346"/>
      <c r="I33" s="467">
        <v>0</v>
      </c>
      <c r="J33" s="468"/>
    </row>
    <row r="34" spans="2:10" ht="21.95" customHeight="1" thickBot="1" x14ac:dyDescent="0.3">
      <c r="B34" s="33" t="s">
        <v>5</v>
      </c>
      <c r="C34" s="56">
        <f>SUM(C11:C33)</f>
        <v>585827430.43999994</v>
      </c>
      <c r="D34" s="56">
        <f>SUM(D11:D33)</f>
        <v>97242921.160000011</v>
      </c>
      <c r="E34" s="56">
        <f>SUM(E11:E33)</f>
        <v>11206265.289999999</v>
      </c>
      <c r="F34" s="175">
        <f t="shared" ref="F34" si="3">SUM(C34:E34)</f>
        <v>694276616.88999987</v>
      </c>
      <c r="G34" s="458">
        <f>SUM(G11:G33)</f>
        <v>30376093.199999999</v>
      </c>
      <c r="H34" s="459"/>
      <c r="I34" s="470">
        <f>SUM(I11:I33)</f>
        <v>497.9</v>
      </c>
      <c r="J34" s="471"/>
    </row>
    <row r="35" spans="2:10" ht="21.95" customHeight="1" thickBot="1" x14ac:dyDescent="0.3">
      <c r="B35" s="34"/>
      <c r="C35" s="490">
        <f>SUM(C34:E34)</f>
        <v>694276616.88999987</v>
      </c>
      <c r="D35" s="493"/>
      <c r="E35" s="494"/>
      <c r="F35" s="189"/>
      <c r="G35" s="332"/>
      <c r="H35" s="253"/>
      <c r="I35" s="252"/>
      <c r="J35" s="472"/>
    </row>
    <row r="36" spans="2:10" ht="21.95" customHeight="1" thickBot="1" x14ac:dyDescent="0.3">
      <c r="B36" s="51"/>
      <c r="C36" s="57"/>
      <c r="D36" s="105"/>
      <c r="E36" s="106"/>
      <c r="F36" s="106"/>
    </row>
    <row r="37" spans="2:10" ht="31.5" customHeight="1" thickBot="1" x14ac:dyDescent="0.3">
      <c r="B37" s="26" t="s">
        <v>5</v>
      </c>
      <c r="C37" s="58">
        <f t="shared" ref="C37:I37" si="4">SUM(C8+C34)</f>
        <v>1360159092.1300001</v>
      </c>
      <c r="D37" s="58">
        <f t="shared" si="4"/>
        <v>340289853.52000004</v>
      </c>
      <c r="E37" s="58">
        <f t="shared" si="4"/>
        <v>139576277.47999999</v>
      </c>
      <c r="F37" s="187"/>
      <c r="G37" s="483">
        <f t="shared" si="4"/>
        <v>136123129.60999998</v>
      </c>
      <c r="H37" s="484"/>
      <c r="I37" s="470">
        <f t="shared" si="4"/>
        <v>743776.59</v>
      </c>
      <c r="J37" s="346"/>
    </row>
    <row r="38" spans="2:10" ht="30.75" customHeight="1" thickBot="1" x14ac:dyDescent="0.3">
      <c r="C38" s="495">
        <f>SUM(C37:E37)</f>
        <v>1840025223.1300001</v>
      </c>
      <c r="D38" s="493"/>
      <c r="E38" s="496"/>
      <c r="F38" s="190"/>
      <c r="G38" s="488"/>
      <c r="H38" s="489"/>
      <c r="I38" s="485"/>
      <c r="J38" s="445"/>
    </row>
  </sheetData>
  <mergeCells count="73">
    <mergeCell ref="I37:J37"/>
    <mergeCell ref="G37:H37"/>
    <mergeCell ref="I38:J38"/>
    <mergeCell ref="B2:J2"/>
    <mergeCell ref="G38:H38"/>
    <mergeCell ref="C9:E9"/>
    <mergeCell ref="C35:E35"/>
    <mergeCell ref="C38:E38"/>
    <mergeCell ref="C3:E3"/>
    <mergeCell ref="B3:B4"/>
    <mergeCell ref="G11:H11"/>
    <mergeCell ref="G3:J3"/>
    <mergeCell ref="I12:J12"/>
    <mergeCell ref="I13:J13"/>
    <mergeCell ref="I14:J14"/>
    <mergeCell ref="I15:J15"/>
    <mergeCell ref="I16:J16"/>
    <mergeCell ref="I11:J11"/>
    <mergeCell ref="G9:H9"/>
    <mergeCell ref="I9:J9"/>
    <mergeCell ref="I5:J5"/>
    <mergeCell ref="I6:J6"/>
    <mergeCell ref="I7:J7"/>
    <mergeCell ref="I8:J8"/>
    <mergeCell ref="I4:J4"/>
    <mergeCell ref="G8:H8"/>
    <mergeCell ref="G5:H5"/>
    <mergeCell ref="G6:H6"/>
    <mergeCell ref="G7:H7"/>
    <mergeCell ref="G4:H4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33:J33"/>
    <mergeCell ref="I34:J34"/>
    <mergeCell ref="I35:J35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I27:J27"/>
    <mergeCell ref="G24:H24"/>
    <mergeCell ref="G25:H25"/>
    <mergeCell ref="G26:H26"/>
    <mergeCell ref="G27:H27"/>
    <mergeCell ref="I32:J32"/>
    <mergeCell ref="I28:J28"/>
    <mergeCell ref="I29:J29"/>
    <mergeCell ref="I30:J30"/>
    <mergeCell ref="I31:J31"/>
    <mergeCell ref="G28:H28"/>
    <mergeCell ref="G34:H34"/>
    <mergeCell ref="G35:H35"/>
    <mergeCell ref="G29:H29"/>
    <mergeCell ref="G31:H31"/>
    <mergeCell ref="G32:H32"/>
    <mergeCell ref="G33:H33"/>
    <mergeCell ref="G30:H30"/>
  </mergeCells>
  <pageMargins left="0.19685039370078741" right="0" top="0" bottom="0" header="0" footer="0"/>
  <pageSetup paperSize="9" scale="75" orientation="portrait" r:id="rId1"/>
  <ignoredErrors>
    <ignoredError sqref="F3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asıl tablo</vt:lpstr>
      <vt:lpstr>GELİR</vt:lpstr>
      <vt:lpstr>MÜKELLEF SAY.</vt:lpstr>
      <vt:lpstr>MİLE</vt:lpstr>
      <vt:lpstr>MİLE2</vt:lpstr>
      <vt:lpstr>BÜTÇE GEL.GİD.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2018-01-10T05:48:03Z</dcterms:modified>
</cp:coreProperties>
</file>