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sıl tablo" sheetId="7" r:id="rId1"/>
    <sheet name="GELİR" sheetId="2" r:id="rId2"/>
    <sheet name="MÜKELLEF SAY." sheetId="3" r:id="rId3"/>
    <sheet name="MİLE" sheetId="4" r:id="rId4"/>
    <sheet name="MİLE2" sheetId="6" r:id="rId5"/>
    <sheet name="BÜTÇE GEL.GİD." sheetId="5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C33" i="2" l="1"/>
  <c r="G8" i="2" l="1"/>
  <c r="E8" i="2"/>
  <c r="I25" i="5" l="1"/>
  <c r="G25" i="5"/>
  <c r="D15" i="5" l="1"/>
  <c r="I14" i="2"/>
  <c r="G34" i="5" l="1"/>
  <c r="I34" i="5"/>
  <c r="G39" i="7" l="1"/>
  <c r="G38" i="7" l="1"/>
  <c r="F25" i="5" l="1"/>
  <c r="F23" i="5" l="1"/>
  <c r="F21" i="5" l="1"/>
  <c r="F5" i="5" l="1"/>
  <c r="F6" i="5"/>
  <c r="F7" i="5"/>
  <c r="F18" i="5" l="1"/>
  <c r="F19" i="5"/>
  <c r="F20" i="5"/>
  <c r="F22" i="5"/>
  <c r="F24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12" i="5" l="1"/>
  <c r="F11" i="5" l="1"/>
  <c r="J14" i="7" l="1"/>
  <c r="J13" i="7"/>
  <c r="I14" i="7"/>
  <c r="I13" i="7"/>
  <c r="E15" i="7"/>
  <c r="G15" i="7"/>
  <c r="C15" i="7"/>
  <c r="I15" i="7" l="1"/>
  <c r="J15" i="7"/>
  <c r="E34" i="5"/>
  <c r="C34" i="5"/>
  <c r="I8" i="5"/>
  <c r="I37" i="5" s="1"/>
  <c r="G8" i="5"/>
  <c r="C8" i="2" l="1"/>
  <c r="I6" i="7" l="1"/>
  <c r="I5" i="7"/>
  <c r="G33" i="2" l="1"/>
  <c r="G35" i="2" s="1"/>
  <c r="E33" i="2"/>
  <c r="E35" i="2" s="1"/>
  <c r="D34" i="5" l="1"/>
  <c r="F34" i="5" s="1"/>
  <c r="J40" i="7" l="1"/>
  <c r="H40" i="7"/>
  <c r="G37" i="5" l="1"/>
  <c r="E40" i="7" l="1"/>
  <c r="F40" i="7"/>
  <c r="D40" i="7"/>
  <c r="H44" i="7"/>
  <c r="J32" i="7"/>
  <c r="I32" i="7"/>
  <c r="H32" i="7"/>
  <c r="G32" i="7"/>
  <c r="F32" i="7"/>
  <c r="E32" i="7"/>
  <c r="D32" i="7"/>
  <c r="C32" i="7"/>
  <c r="K31" i="7"/>
  <c r="K30" i="7"/>
  <c r="G27" i="7"/>
  <c r="F27" i="7"/>
  <c r="D27" i="7"/>
  <c r="C27" i="7"/>
  <c r="H26" i="7"/>
  <c r="E26" i="7"/>
  <c r="H25" i="7"/>
  <c r="E25" i="7"/>
  <c r="H20" i="7"/>
  <c r="F20" i="7"/>
  <c r="D20" i="7"/>
  <c r="J19" i="7"/>
  <c r="J18" i="7"/>
  <c r="I8" i="7"/>
  <c r="I7" i="7"/>
  <c r="G7" i="7"/>
  <c r="E7" i="7"/>
  <c r="G40" i="7" l="1"/>
  <c r="E27" i="7"/>
  <c r="I26" i="7"/>
  <c r="H27" i="7"/>
  <c r="J20" i="7"/>
  <c r="I25" i="7"/>
  <c r="K32" i="7"/>
  <c r="I27" i="7" l="1"/>
  <c r="D23" i="6"/>
  <c r="E23" i="6"/>
  <c r="F23" i="6"/>
  <c r="G23" i="6"/>
  <c r="H23" i="6"/>
  <c r="I23" i="6"/>
  <c r="J23" i="6"/>
  <c r="C23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7" i="4"/>
  <c r="I16" i="4" l="1"/>
  <c r="I23" i="4"/>
  <c r="I21" i="4"/>
  <c r="I15" i="4"/>
  <c r="I9" i="4"/>
  <c r="I8" i="4"/>
  <c r="I20" i="4"/>
  <c r="I17" i="4"/>
  <c r="I19" i="4"/>
  <c r="I13" i="4"/>
  <c r="I11" i="4"/>
  <c r="I12" i="4"/>
  <c r="I22" i="4"/>
  <c r="I18" i="4"/>
  <c r="I14" i="4"/>
  <c r="I10" i="4"/>
  <c r="K17" i="6"/>
  <c r="I7" i="4" l="1"/>
  <c r="C35" i="5" l="1"/>
  <c r="C35" i="2" l="1"/>
  <c r="D24" i="4"/>
  <c r="D26" i="4" s="1"/>
  <c r="F24" i="4"/>
  <c r="F26" i="4" s="1"/>
  <c r="G24" i="4"/>
  <c r="G26" i="4" s="1"/>
  <c r="C24" i="4"/>
  <c r="C26" i="4" s="1"/>
  <c r="D25" i="6"/>
  <c r="E25" i="6"/>
  <c r="F25" i="6"/>
  <c r="G25" i="6"/>
  <c r="H25" i="6"/>
  <c r="I25" i="6"/>
  <c r="J25" i="6"/>
  <c r="E32" i="3"/>
  <c r="G32" i="3"/>
  <c r="C32" i="3"/>
  <c r="C25" i="6" l="1"/>
  <c r="I32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9" i="3"/>
  <c r="I6" i="3"/>
  <c r="I5" i="3"/>
  <c r="E7" i="3" l="1"/>
  <c r="E34" i="3" s="1"/>
  <c r="G7" i="3"/>
  <c r="G34" i="3" s="1"/>
  <c r="C7" i="3"/>
  <c r="I7" i="3" l="1"/>
  <c r="I34" i="3" s="1"/>
  <c r="C34" i="3"/>
  <c r="D8" i="5" l="1"/>
  <c r="E8" i="5"/>
  <c r="C8" i="5"/>
  <c r="F8" i="5" l="1"/>
  <c r="C9" i="5"/>
  <c r="E37" i="5"/>
  <c r="D37" i="5"/>
  <c r="C37" i="5"/>
  <c r="C38" i="5" l="1"/>
  <c r="E5" i="4" l="1"/>
  <c r="K21" i="6" l="1"/>
  <c r="K9" i="6" l="1"/>
  <c r="K20" i="6" l="1"/>
  <c r="K14" i="6" l="1"/>
  <c r="K13" i="6" l="1"/>
  <c r="K12" i="6" l="1"/>
  <c r="K10" i="6" l="1"/>
  <c r="K8" i="6" l="1"/>
  <c r="K6" i="6" l="1"/>
  <c r="K19" i="6" l="1"/>
  <c r="K22" i="6"/>
  <c r="K7" i="6"/>
  <c r="K11" i="6"/>
  <c r="K15" i="6"/>
  <c r="K16" i="6"/>
  <c r="K18" i="6"/>
  <c r="K4" i="6"/>
  <c r="K23" i="6" l="1"/>
  <c r="K25" i="6" s="1"/>
  <c r="H5" i="4"/>
  <c r="E24" i="4"/>
  <c r="E26" i="4" l="1"/>
  <c r="H24" i="4"/>
  <c r="H26" i="4" s="1"/>
  <c r="I5" i="4"/>
  <c r="I24" i="4" l="1"/>
  <c r="I26" i="4" s="1"/>
</calcChain>
</file>

<file path=xl/sharedStrings.xml><?xml version="1.0" encoding="utf-8"?>
<sst xmlns="http://schemas.openxmlformats.org/spreadsheetml/2006/main" count="247" uniqueCount="91">
  <si>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</si>
  <si>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</si>
  <si>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</si>
  <si>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</si>
  <si>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</si>
  <si>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</si>
  <si>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</si>
  <si>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</si>
  <si>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</si>
  <si>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</si>
  <si>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</si>
  <si>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</si>
  <si>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</si>
  <si>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</si>
  <si>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</si>
  <si>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GENEL TOPLAM</t>
  </si>
  <si>
    <t>İLİMİZ MERKEZ VE İLÇELERDE BULUNAN HAZİNE TAŞINMAZLARI</t>
  </si>
  <si>
    <t>TESCİLLİ    (İRATLI)</t>
  </si>
  <si>
    <t>TESCİLLİ               (TAHSİSLİ)</t>
  </si>
  <si>
    <t>DEV.HÜK.VE TAS.ALT.</t>
  </si>
  <si>
    <t>DEV.HÜK.VE TAS.ALT. (TAHSİSLİ)</t>
  </si>
  <si>
    <t>ADEDİ</t>
  </si>
  <si>
    <t>MİLLİ   EMLAK   GELİRLERİ</t>
  </si>
  <si>
    <t>TAŞINMAZ SATIŞ     GELİRLERİ</t>
  </si>
  <si>
    <t>TAŞINMAZ KİRA GELİRLERİ</t>
  </si>
  <si>
    <t>LOJMAN KİRA GELİRLERİ</t>
  </si>
  <si>
    <t>ECRİMİSİL</t>
  </si>
  <si>
    <t>ÖN İZİN,    KUL.İZNİ GEL.</t>
  </si>
  <si>
    <t>İRTİFAK HAKKI GEL.</t>
  </si>
  <si>
    <t>TAŞINIR SATIŞ GEL.</t>
  </si>
  <si>
    <t>DİĞER GELİRLER</t>
  </si>
  <si>
    <t>Merkez</t>
  </si>
  <si>
    <t>İlçeler</t>
  </si>
  <si>
    <t>RET VE İADELER</t>
  </si>
  <si>
    <t>BÜTÇE GİDERİ TOPLAMI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</si>
  <si>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</si>
  <si>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</si>
  <si>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</si>
  <si>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</si>
  <si>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</si>
  <si>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</si>
  <si>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</si>
  <si>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</si>
  <si>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</si>
  <si>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</si>
  <si>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</si>
  <si>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</si>
  <si>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</si>
  <si>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</si>
  <si>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</si>
  <si>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</si>
  <si>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</si>
  <si>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</si>
  <si>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</si>
  <si>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</si>
  <si>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</si>
  <si>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</si>
  <si>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</si>
  <si>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</si>
  <si>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</si>
  <si>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</si>
  <si>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</si>
  <si>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BİRİMİN ADI</t>
  </si>
  <si>
    <t>GERÇEK</t>
  </si>
  <si>
    <t>BASİT</t>
  </si>
  <si>
    <t>KURUMLAR</t>
  </si>
  <si>
    <t>KOCATEPE VD.MD.</t>
  </si>
  <si>
    <t>TINAZTEPE VD.MD.</t>
  </si>
  <si>
    <t>MİLLİ EMLAK MÜD.</t>
  </si>
  <si>
    <t>SAYMANLIKLAR</t>
  </si>
  <si>
    <t>MUHASEBE MÜD.</t>
  </si>
  <si>
    <t>KOCATEPE V.D. MÜD.</t>
  </si>
  <si>
    <t>TINAZTEPE V.D. MÜD.</t>
  </si>
  <si>
    <t>İSCEHİSAR VD.MD.</t>
  </si>
  <si>
    <t>PERSONEL</t>
  </si>
  <si>
    <t>CARİ</t>
  </si>
  <si>
    <t>YATIRIM</t>
  </si>
  <si>
    <t xml:space="preserve"> 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</si>
  <si>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</si>
  <si>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</si>
  <si>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</si>
  <si>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</si>
  <si>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</si>
  <si>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</si>
  <si>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</si>
  <si>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AFYONKARAHİSAR İL GENELİ GİDER DAĞILIMI</t>
  </si>
  <si>
    <t>İL MERKEZİ</t>
  </si>
  <si>
    <t>OCAK 2018</t>
  </si>
  <si>
    <t>31.01.2018 TARİHİ İTİBARİYLE MÜKELLEF SAYILARI</t>
  </si>
  <si>
    <t>31.01.2018 TARİHİ İTİBARİYLE HARCAMALARIN SINIFLANDIRILMASI</t>
  </si>
  <si>
    <t>DÖNEMİ: OCAK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</si>
</sst>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T_L_-;\-* #,##0.00\ _T_L_-;_-* &quot;-&quot;??\ _T_L_-;_-@_-"/>
    <numFmt numFmtId="165" formatCode="#,##0.00\ _T_L"/>
    <numFmt numFmtId="166" formatCode="#,##0.00\ _₺"/>
    <numFmt numFmtId="167" formatCode="#,##0\ _₺"/>
    <numFmt numFmtId="168" formatCode="#,##0.00;[Red]#,##0.00"/>
    <numFmt numFmtId="169" formatCode="#,##0.00\ _T_L;[Red]#,##0.00\ _T_L"/>
    <numFmt numFmtId="170" formatCode="#,###.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Arial"/>
      <family val="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 Tur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10"/>
      <color indexed="8"/>
      <name val="Verdana"/>
      <family val="2"/>
      <charset val="16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Verdana"/>
      <family val="2"/>
      <charset val="162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10"/>
      <color indexed="8"/>
      <name val="Times New Roman"/>
      <family val="1"/>
      <charset val="162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0" fontId="39" fillId="0" borderId="0"/>
    <xf numFmtId="0" fontId="39" fillId="0" borderId="0"/>
    <xf numFmtId="0" fontId="40" fillId="0" borderId="0"/>
    <xf numFmtId="0" fontId="19" fillId="0" borderId="0"/>
    <xf numFmtId="164" fontId="40" fillId="0" borderId="0" applyFont="0" applyFill="0" applyBorder="0" applyAlignment="0" applyProtection="0"/>
    <xf numFmtId="0" fontId="18" fillId="0" borderId="0"/>
    <xf numFmtId="0" fontId="17" fillId="0" borderId="0"/>
    <xf numFmtId="0" fontId="39" fillId="0" borderId="0"/>
    <xf numFmtId="0" fontId="39" fillId="0" borderId="0"/>
    <xf numFmtId="0" fontId="16" fillId="0" borderId="0"/>
    <xf numFmtId="164" fontId="39" fillId="0" borderId="0" applyFont="0" applyFill="0" applyBorder="0" applyAlignment="0" applyProtection="0"/>
    <xf numFmtId="0" fontId="15" fillId="0" borderId="0"/>
    <xf numFmtId="0" fontId="39" fillId="0" borderId="0"/>
    <xf numFmtId="0" fontId="13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22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25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25" fillId="0" borderId="27" xfId="0" applyNumberFormat="1" applyFont="1" applyBorder="1" applyAlignment="1">
      <alignment horizontal="center" vertical="center" wrapText="1"/>
    </xf>
    <xf numFmtId="4" fontId="24" fillId="0" borderId="25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31" fillId="0" borderId="25" xfId="0" applyNumberFormat="1" applyFont="1" applyFill="1" applyBorder="1" applyAlignment="1" applyProtection="1">
      <alignment vertical="center"/>
      <protection hidden="1"/>
    </xf>
    <xf numFmtId="0" fontId="21" fillId="0" borderId="25" xfId="0" applyFont="1" applyFill="1" applyBorder="1" applyAlignment="1">
      <alignment horizontal="center" vertical="center"/>
    </xf>
    <xf numFmtId="0" fontId="0" fillId="0" borderId="0" xfId="0" applyBorder="1"/>
    <xf numFmtId="0" fontId="31" fillId="0" borderId="25" xfId="0" applyFont="1" applyFill="1" applyBorder="1" applyAlignment="1" applyProtection="1">
      <alignment vertical="center" wrapText="1"/>
      <protection hidden="1"/>
    </xf>
    <xf numFmtId="0" fontId="3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28" xfId="0" applyNumberFormat="1" applyFont="1" applyFill="1" applyBorder="1" applyAlignment="1" applyProtection="1">
      <alignment vertical="center"/>
      <protection hidden="1"/>
    </xf>
    <xf numFmtId="0" fontId="38" fillId="0" borderId="30" xfId="0" applyFont="1" applyBorder="1" applyAlignment="1">
      <alignment horizontal="left" vertical="center"/>
    </xf>
    <xf numFmtId="4" fontId="21" fillId="0" borderId="25" xfId="0" applyNumberFormat="1" applyFont="1" applyBorder="1" applyAlignment="1">
      <alignment horizontal="center" vertical="center"/>
    </xf>
    <xf numFmtId="4" fontId="3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8" xfId="0" applyFont="1" applyBorder="1"/>
    <xf numFmtId="0" fontId="33" fillId="0" borderId="45" xfId="0" applyFont="1" applyBorder="1"/>
    <xf numFmtId="0" fontId="34" fillId="0" borderId="25" xfId="0" applyNumberFormat="1" applyFont="1" applyFill="1" applyBorder="1" applyAlignment="1" applyProtection="1">
      <alignment vertical="center"/>
      <protection hidden="1"/>
    </xf>
    <xf numFmtId="0" fontId="38" fillId="0" borderId="25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8" xfId="0" applyFont="1" applyBorder="1"/>
    <xf numFmtId="0" fontId="38" fillId="0" borderId="0" xfId="0" applyFont="1" applyBorder="1" applyAlignment="1">
      <alignment vertical="center"/>
    </xf>
    <xf numFmtId="4" fontId="42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33" fillId="0" borderId="32" xfId="0" applyFont="1" applyBorder="1" applyAlignment="1">
      <alignment vertical="center"/>
    </xf>
    <xf numFmtId="0" fontId="33" fillId="0" borderId="26" xfId="0" applyFont="1" applyBorder="1" applyAlignment="1">
      <alignment vertical="center"/>
    </xf>
    <xf numFmtId="0" fontId="38" fillId="0" borderId="26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33" fillId="0" borderId="0" xfId="0" applyFont="1" applyBorder="1"/>
    <xf numFmtId="3" fontId="26" fillId="0" borderId="25" xfId="0" applyNumberFormat="1" applyFont="1" applyFill="1" applyBorder="1" applyAlignment="1">
      <alignment horizontal="center" vertical="center"/>
    </xf>
    <xf numFmtId="3" fontId="46" fillId="0" borderId="27" xfId="0" applyNumberFormat="1" applyFont="1" applyBorder="1" applyAlignment="1">
      <alignment horizontal="center" vertical="center"/>
    </xf>
    <xf numFmtId="3" fontId="46" fillId="0" borderId="47" xfId="0" applyNumberFormat="1" applyFon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4" fontId="37" fillId="0" borderId="25" xfId="0" applyNumberFormat="1" applyFont="1" applyFill="1" applyBorder="1" applyAlignment="1" applyProtection="1">
      <alignment horizontal="right" vertical="center" wrapText="1"/>
      <protection hidden="1"/>
    </xf>
    <xf numFmtId="4" fontId="37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7" fillId="0" borderId="25" xfId="0" applyNumberFormat="1" applyFont="1" applyBorder="1" applyAlignment="1">
      <alignment horizontal="right" vertical="center"/>
    </xf>
    <xf numFmtId="0" fontId="0" fillId="0" borderId="13" xfId="0" applyBorder="1"/>
    <xf numFmtId="0" fontId="0" fillId="0" borderId="0" xfId="0" applyFont="1"/>
    <xf numFmtId="3" fontId="0" fillId="0" borderId="15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48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vertical="center"/>
    </xf>
    <xf numFmtId="3" fontId="46" fillId="0" borderId="22" xfId="0" applyNumberFormat="1" applyFon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4" fontId="25" fillId="0" borderId="50" xfId="0" applyNumberFormat="1" applyFont="1" applyBorder="1" applyAlignment="1">
      <alignment horizontal="center" vertical="center" wrapText="1"/>
    </xf>
    <xf numFmtId="0" fontId="0" fillId="0" borderId="49" xfId="0" applyBorder="1"/>
    <xf numFmtId="0" fontId="21" fillId="0" borderId="54" xfId="0" applyFont="1" applyBorder="1" applyAlignment="1">
      <alignment horizontal="center" vertical="center"/>
    </xf>
    <xf numFmtId="3" fontId="0" fillId="0" borderId="50" xfId="0" applyNumberFormat="1" applyFont="1" applyBorder="1" applyAlignment="1">
      <alignment horizontal="center" vertical="center"/>
    </xf>
    <xf numFmtId="0" fontId="38" fillId="0" borderId="50" xfId="0" applyFont="1" applyBorder="1" applyAlignment="1">
      <alignment vertical="center"/>
    </xf>
    <xf numFmtId="3" fontId="46" fillId="0" borderId="15" xfId="0" applyNumberFormat="1" applyFont="1" applyBorder="1" applyAlignment="1">
      <alignment horizontal="center" vertical="center"/>
    </xf>
    <xf numFmtId="4" fontId="37" fillId="0" borderId="15" xfId="0" applyNumberFormat="1" applyFont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3" fontId="41" fillId="0" borderId="15" xfId="0" applyNumberFormat="1" applyFont="1" applyFill="1" applyBorder="1" applyAlignment="1">
      <alignment horizontal="center" vertical="center"/>
    </xf>
    <xf numFmtId="3" fontId="41" fillId="0" borderId="48" xfId="0" applyNumberFormat="1" applyFont="1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3" fontId="26" fillId="0" borderId="48" xfId="0" applyNumberFormat="1" applyFont="1" applyFill="1" applyBorder="1" applyAlignment="1">
      <alignment horizontal="center" vertical="center"/>
    </xf>
    <xf numFmtId="3" fontId="26" fillId="0" borderId="26" xfId="0" applyNumberFormat="1" applyFont="1" applyFill="1" applyBorder="1" applyAlignment="1">
      <alignment horizontal="center" vertical="center"/>
    </xf>
    <xf numFmtId="4" fontId="37" fillId="0" borderId="50" xfId="0" applyNumberFormat="1" applyFont="1" applyFill="1" applyBorder="1" applyAlignment="1">
      <alignment horizontal="right" vertical="center"/>
    </xf>
    <xf numFmtId="4" fontId="47" fillId="0" borderId="50" xfId="0" applyNumberFormat="1" applyFont="1" applyBorder="1" applyAlignment="1">
      <alignment horizontal="right" vertical="center" wrapText="1"/>
    </xf>
    <xf numFmtId="4" fontId="37" fillId="0" borderId="0" xfId="0" applyNumberFormat="1" applyFont="1" applyFill="1" applyBorder="1" applyAlignment="1" applyProtection="1">
      <alignment horizontal="right" vertical="center"/>
      <protection locked="0"/>
    </xf>
    <xf numFmtId="4" fontId="37" fillId="0" borderId="0" xfId="0" applyNumberFormat="1" applyFont="1" applyBorder="1" applyAlignment="1">
      <alignment horizontal="right" vertical="center"/>
    </xf>
    <xf numFmtId="3" fontId="26" fillId="0" borderId="2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3" fontId="41" fillId="0" borderId="57" xfId="0" applyNumberFormat="1" applyFont="1" applyFill="1" applyBorder="1" applyAlignment="1">
      <alignment horizontal="center" vertical="center"/>
    </xf>
    <xf numFmtId="3" fontId="41" fillId="0" borderId="22" xfId="0" applyNumberFormat="1" applyFont="1" applyBorder="1" applyAlignment="1">
      <alignment horizontal="center" vertical="center"/>
    </xf>
    <xf numFmtId="3" fontId="41" fillId="0" borderId="46" xfId="0" applyNumberFormat="1" applyFont="1" applyBorder="1" applyAlignment="1">
      <alignment horizontal="center" vertical="center"/>
    </xf>
    <xf numFmtId="3" fontId="41" fillId="0" borderId="32" xfId="0" applyNumberFormat="1" applyFont="1" applyBorder="1" applyAlignment="1">
      <alignment horizontal="center" vertical="center"/>
    </xf>
    <xf numFmtId="3" fontId="41" fillId="0" borderId="31" xfId="0" applyNumberFormat="1" applyFont="1" applyBorder="1" applyAlignment="1">
      <alignment horizontal="center" vertical="center"/>
    </xf>
    <xf numFmtId="3" fontId="41" fillId="0" borderId="25" xfId="0" applyNumberFormat="1" applyFont="1" applyBorder="1" applyAlignment="1">
      <alignment horizontal="center" vertical="center"/>
    </xf>
    <xf numFmtId="4" fontId="25" fillId="0" borderId="57" xfId="0" applyNumberFormat="1" applyFont="1" applyFill="1" applyBorder="1" applyAlignment="1">
      <alignment horizontal="center" vertical="center" wrapText="1"/>
    </xf>
    <xf numFmtId="3" fontId="46" fillId="0" borderId="14" xfId="0" applyNumberFormat="1" applyFont="1" applyBorder="1" applyAlignment="1">
      <alignment horizontal="center" vertical="center"/>
    </xf>
    <xf numFmtId="3" fontId="0" fillId="0" borderId="52" xfId="0" applyNumberFormat="1" applyFont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4" fontId="37" fillId="0" borderId="57" xfId="0" applyNumberFormat="1" applyFont="1" applyFill="1" applyBorder="1" applyAlignment="1" applyProtection="1">
      <alignment horizontal="right" vertical="center" wrapText="1"/>
      <protection hidden="1"/>
    </xf>
    <xf numFmtId="4" fontId="37" fillId="0" borderId="57" xfId="0" applyNumberFormat="1" applyFont="1" applyBorder="1" applyAlignment="1">
      <alignment horizontal="right" vertical="center"/>
    </xf>
    <xf numFmtId="0" fontId="12" fillId="0" borderId="67" xfId="0" applyFont="1" applyBorder="1" applyAlignment="1">
      <alignment horizontal="center" vertical="center"/>
    </xf>
    <xf numFmtId="10" fontId="11" fillId="0" borderId="19" xfId="0" applyNumberFormat="1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" fontId="11" fillId="0" borderId="67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0" fillId="0" borderId="55" xfId="0" applyNumberFormat="1" applyFont="1" applyBorder="1" applyAlignment="1">
      <alignment horizontal="center" vertical="center"/>
    </xf>
    <xf numFmtId="3" fontId="41" fillId="0" borderId="52" xfId="0" applyNumberFormat="1" applyFont="1" applyFill="1" applyBorder="1" applyAlignment="1">
      <alignment horizontal="center" vertical="center"/>
    </xf>
    <xf numFmtId="3" fontId="41" fillId="0" borderId="50" xfId="0" applyNumberFormat="1" applyFont="1" applyBorder="1" applyAlignment="1">
      <alignment horizontal="center" vertical="center"/>
    </xf>
    <xf numFmtId="3" fontId="41" fillId="0" borderId="51" xfId="0" applyNumberFormat="1" applyFont="1" applyBorder="1" applyAlignment="1">
      <alignment horizontal="center" vertical="center"/>
    </xf>
    <xf numFmtId="3" fontId="41" fillId="0" borderId="52" xfId="0" applyNumberFormat="1" applyFont="1" applyBorder="1" applyAlignment="1">
      <alignment horizontal="center" vertical="center"/>
    </xf>
    <xf numFmtId="3" fontId="41" fillId="0" borderId="4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4" fontId="25" fillId="0" borderId="45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  <xf numFmtId="166" fontId="12" fillId="0" borderId="27" xfId="0" applyNumberFormat="1" applyFont="1" applyBorder="1" applyAlignment="1">
      <alignment horizontal="center" vertical="center"/>
    </xf>
    <xf numFmtId="167" fontId="9" fillId="0" borderId="18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4" fontId="37" fillId="0" borderId="52" xfId="0" applyNumberFormat="1" applyFont="1" applyFill="1" applyBorder="1" applyAlignment="1">
      <alignment horizontal="right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2" xfId="0" applyNumberFormat="1" applyFont="1" applyFill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38" fillId="0" borderId="27" xfId="0" applyFont="1" applyBorder="1" applyAlignment="1">
      <alignment horizontal="left" vertical="center"/>
    </xf>
    <xf numFmtId="4" fontId="47" fillId="0" borderId="50" xfId="0" applyNumberFormat="1" applyFont="1" applyFill="1" applyBorder="1" applyAlignment="1" applyProtection="1">
      <alignment vertical="center"/>
      <protection locked="0"/>
    </xf>
    <xf numFmtId="4" fontId="47" fillId="0" borderId="50" xfId="0" applyNumberFormat="1" applyFont="1" applyBorder="1" applyAlignment="1">
      <alignment vertical="center" wrapText="1"/>
    </xf>
    <xf numFmtId="4" fontId="37" fillId="0" borderId="25" xfId="0" applyNumberFormat="1" applyFont="1" applyFill="1" applyBorder="1" applyAlignment="1" applyProtection="1">
      <alignment vertical="center"/>
      <protection locked="0"/>
    </xf>
    <xf numFmtId="4" fontId="37" fillId="0" borderId="11" xfId="0" applyNumberFormat="1" applyFont="1" applyBorder="1" applyAlignment="1">
      <alignment horizontal="right" vertical="center"/>
    </xf>
    <xf numFmtId="0" fontId="0" fillId="0" borderId="51" xfId="0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59" xfId="0" applyNumberFormat="1" applyFont="1" applyBorder="1" applyAlignment="1">
      <alignment horizontal="center" vertical="center"/>
    </xf>
    <xf numFmtId="4" fontId="21" fillId="0" borderId="50" xfId="0" applyNumberFormat="1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4" fontId="21" fillId="0" borderId="58" xfId="0" applyNumberFormat="1" applyFont="1" applyBorder="1" applyAlignment="1">
      <alignment horizontal="center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2" xfId="0" applyNumberFormat="1" applyFont="1" applyFill="1" applyBorder="1" applyAlignment="1">
      <alignment horizontal="right" vertical="center"/>
    </xf>
    <xf numFmtId="0" fontId="38" fillId="0" borderId="57" xfId="0" applyFont="1" applyBorder="1" applyAlignment="1">
      <alignment vertical="center"/>
    </xf>
    <xf numFmtId="4" fontId="37" fillId="0" borderId="57" xfId="0" applyNumberFormat="1" applyFont="1" applyFill="1" applyBorder="1" applyAlignment="1" applyProtection="1">
      <alignment horizontal="right" vertical="center"/>
      <protection locked="0"/>
    </xf>
    <xf numFmtId="4" fontId="6" fillId="0" borderId="57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3" fontId="41" fillId="0" borderId="57" xfId="0" applyNumberFormat="1" applyFont="1" applyBorder="1" applyAlignment="1">
      <alignment horizontal="center" vertical="center"/>
    </xf>
    <xf numFmtId="4" fontId="47" fillId="0" borderId="50" xfId="0" applyNumberFormat="1" applyFont="1" applyFill="1" applyBorder="1" applyAlignment="1" applyProtection="1">
      <alignment vertical="center" wrapText="1"/>
      <protection hidden="1"/>
    </xf>
    <xf numFmtId="4" fontId="37" fillId="0" borderId="50" xfId="0" applyNumberFormat="1" applyFont="1" applyBorder="1" applyAlignment="1">
      <alignment vertical="center"/>
    </xf>
    <xf numFmtId="4" fontId="37" fillId="0" borderId="52" xfId="0" applyNumberFormat="1" applyFont="1" applyFill="1" applyBorder="1" applyAlignment="1">
      <alignment vertical="center"/>
    </xf>
    <xf numFmtId="4" fontId="25" fillId="0" borderId="74" xfId="0" applyNumberFormat="1" applyFont="1" applyFill="1" applyBorder="1" applyAlignment="1">
      <alignment horizontal="center" vertical="center" wrapText="1"/>
    </xf>
    <xf numFmtId="3" fontId="41" fillId="0" borderId="74" xfId="0" applyNumberFormat="1" applyFont="1" applyFill="1" applyBorder="1" applyAlignment="1">
      <alignment horizontal="center" vertical="center"/>
    </xf>
    <xf numFmtId="4" fontId="27" fillId="0" borderId="74" xfId="0" applyNumberFormat="1" applyFont="1" applyFill="1" applyBorder="1" applyAlignment="1">
      <alignment horizontal="right" vertical="center"/>
    </xf>
    <xf numFmtId="4" fontId="25" fillId="0" borderId="27" xfId="0" applyNumberFormat="1" applyFont="1" applyBorder="1" applyAlignment="1">
      <alignment horizontal="center" vertical="center" wrapText="1"/>
    </xf>
    <xf numFmtId="4" fontId="25" fillId="0" borderId="27" xfId="0" applyNumberFormat="1" applyFont="1" applyFill="1" applyBorder="1" applyAlignment="1">
      <alignment horizontal="center" vertical="center" wrapText="1"/>
    </xf>
    <xf numFmtId="4" fontId="25" fillId="0" borderId="74" xfId="0" applyNumberFormat="1" applyFont="1" applyBorder="1" applyAlignment="1">
      <alignment horizontal="center" vertical="center" wrapText="1"/>
    </xf>
    <xf numFmtId="3" fontId="41" fillId="0" borderId="55" xfId="0" applyNumberFormat="1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4" fontId="50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37" xfId="0" applyFill="1" applyBorder="1" applyAlignment="1">
      <alignment horizontal="center" vertical="center"/>
    </xf>
    <xf numFmtId="3" fontId="26" fillId="0" borderId="42" xfId="0" applyNumberFormat="1" applyFont="1" applyFill="1" applyBorder="1" applyAlignment="1">
      <alignment horizontal="center"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2" xfId="0" applyNumberFormat="1" applyFont="1" applyFill="1" applyBorder="1" applyAlignment="1">
      <alignment horizontal="right" vertical="center"/>
    </xf>
    <xf numFmtId="3" fontId="46" fillId="0" borderId="72" xfId="0" applyNumberFormat="1" applyFont="1" applyBorder="1" applyAlignment="1">
      <alignment horizontal="center" vertical="center"/>
    </xf>
    <xf numFmtId="3" fontId="0" fillId="0" borderId="71" xfId="0" applyNumberFormat="1" applyBorder="1" applyAlignment="1">
      <alignment horizontal="center" vertical="center"/>
    </xf>
    <xf numFmtId="4" fontId="37" fillId="0" borderId="74" xfId="0" applyNumberFormat="1" applyFont="1" applyFill="1" applyBorder="1" applyAlignment="1">
      <alignment horizontal="right" vertical="center"/>
    </xf>
    <xf numFmtId="4" fontId="4" fillId="0" borderId="74" xfId="0" applyNumberFormat="1" applyFont="1" applyFill="1" applyBorder="1" applyAlignment="1">
      <alignment horizontal="right" vertical="center"/>
    </xf>
    <xf numFmtId="3" fontId="0" fillId="0" borderId="74" xfId="0" applyNumberFormat="1" applyFont="1" applyBorder="1" applyAlignment="1">
      <alignment horizontal="center" vertical="center"/>
    </xf>
    <xf numFmtId="3" fontId="0" fillId="0" borderId="74" xfId="0" applyNumberFormat="1" applyFont="1" applyFill="1" applyBorder="1" applyAlignment="1">
      <alignment horizontal="center" vertical="center"/>
    </xf>
    <xf numFmtId="4" fontId="47" fillId="0" borderId="74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74" xfId="0" applyNumberFormat="1" applyFont="1" applyFill="1" applyBorder="1" applyAlignment="1" applyProtection="1">
      <alignment horizontal="right" vertical="center"/>
      <protection locked="0"/>
    </xf>
    <xf numFmtId="4" fontId="37" fillId="0" borderId="52" xfId="0" applyNumberFormat="1" applyFont="1" applyFill="1" applyBorder="1" applyAlignment="1">
      <alignment horizontal="right" vertical="center"/>
    </xf>
    <xf numFmtId="4" fontId="3" fillId="0" borderId="74" xfId="0" applyNumberFormat="1" applyFont="1" applyFill="1" applyBorder="1" applyAlignment="1">
      <alignment horizontal="right" vertical="center"/>
    </xf>
    <xf numFmtId="4" fontId="3" fillId="0" borderId="52" xfId="0" applyNumberFormat="1" applyFont="1" applyFill="1" applyBorder="1" applyAlignment="1">
      <alignment horizontal="right" vertical="center"/>
    </xf>
    <xf numFmtId="3" fontId="0" fillId="0" borderId="72" xfId="0" applyNumberFormat="1" applyFont="1" applyBorder="1" applyAlignment="1">
      <alignment horizontal="center" vertical="center"/>
    </xf>
    <xf numFmtId="3" fontId="0" fillId="0" borderId="71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4" fontId="37" fillId="0" borderId="74" xfId="0" applyNumberFormat="1" applyFont="1" applyFill="1" applyBorder="1" applyAlignment="1" applyProtection="1">
      <alignment horizontal="right" vertical="center" wrapText="1"/>
      <protection hidden="1"/>
    </xf>
    <xf numFmtId="0" fontId="52" fillId="0" borderId="18" xfId="0" applyFon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" fontId="53" fillId="0" borderId="74" xfId="0" applyNumberFormat="1" applyFont="1" applyBorder="1" applyAlignment="1">
      <alignment horizontal="right" vertical="center"/>
    </xf>
    <xf numFmtId="4" fontId="52" fillId="0" borderId="74" xfId="0" applyNumberFormat="1" applyFont="1" applyBorder="1" applyAlignment="1">
      <alignment horizontal="right" vertical="center"/>
    </xf>
    <xf numFmtId="4" fontId="37" fillId="0" borderId="74" xfId="0" applyNumberFormat="1" applyFont="1" applyFill="1" applyBorder="1" applyAlignment="1">
      <alignment horizontal="center" vertical="center"/>
    </xf>
    <xf numFmtId="167" fontId="3" fillId="0" borderId="67" xfId="0" applyNumberFormat="1" applyFont="1" applyBorder="1" applyAlignment="1">
      <alignment horizontal="right"/>
    </xf>
    <xf numFmtId="10" fontId="3" fillId="0" borderId="6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9" fontId="3" fillId="0" borderId="67" xfId="0" applyNumberFormat="1" applyFont="1" applyBorder="1" applyAlignment="1">
      <alignment horizontal="right" vertical="center"/>
    </xf>
    <xf numFmtId="0" fontId="3" fillId="0" borderId="67" xfId="0" applyFont="1" applyBorder="1" applyAlignment="1">
      <alignment horizontal="right"/>
    </xf>
    <xf numFmtId="167" fontId="3" fillId="0" borderId="67" xfId="0" applyNumberFormat="1" applyFont="1" applyBorder="1" applyAlignment="1">
      <alignment horizontal="right" vertical="center"/>
    </xf>
    <xf numFmtId="4" fontId="3" fillId="0" borderId="67" xfId="0" applyNumberFormat="1" applyFont="1" applyBorder="1" applyAlignment="1">
      <alignment horizontal="right" vertical="center"/>
    </xf>
    <xf numFmtId="1" fontId="51" fillId="0" borderId="67" xfId="0" applyNumberFormat="1" applyFont="1" applyBorder="1" applyAlignment="1">
      <alignment horizontal="right" vertical="center"/>
    </xf>
    <xf numFmtId="167" fontId="52" fillId="0" borderId="67" xfId="0" applyNumberFormat="1" applyFont="1" applyBorder="1" applyAlignment="1">
      <alignment horizontal="right" vertical="center"/>
    </xf>
    <xf numFmtId="167" fontId="51" fillId="0" borderId="67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4" fontId="2" fillId="0" borderId="74" xfId="0" applyNumberFormat="1" applyFont="1" applyFill="1" applyBorder="1" applyAlignment="1">
      <alignment horizontal="right" vertical="center"/>
    </xf>
    <xf numFmtId="4" fontId="2" fillId="0" borderId="52" xfId="0" applyNumberFormat="1" applyFont="1" applyFill="1" applyBorder="1" applyAlignment="1">
      <alignment horizontal="right" vertical="center"/>
    </xf>
    <xf numFmtId="3" fontId="46" fillId="0" borderId="2" xfId="0" applyNumberFormat="1" applyFont="1" applyBorder="1" applyAlignment="1">
      <alignment horizontal="center" vertical="center"/>
    </xf>
    <xf numFmtId="3" fontId="46" fillId="0" borderId="35" xfId="0" applyNumberFormat="1" applyFont="1" applyBorder="1" applyAlignment="1">
      <alignment horizontal="center" vertical="center"/>
    </xf>
    <xf numFmtId="3" fontId="46" fillId="0" borderId="36" xfId="0" applyNumberFormat="1" applyFon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4" fontId="37" fillId="0" borderId="74" xfId="0" applyNumberFormat="1" applyFont="1" applyFill="1" applyBorder="1" applyAlignment="1" applyProtection="1">
      <alignment horizontal="right" vertical="center"/>
      <protection locked="0"/>
    </xf>
    <xf numFmtId="4" fontId="37" fillId="0" borderId="74" xfId="0" applyNumberFormat="1" applyFont="1" applyBorder="1" applyAlignment="1">
      <alignment horizontal="right"/>
    </xf>
    <xf numFmtId="4" fontId="37" fillId="0" borderId="0" xfId="14" applyNumberFormat="1" applyFont="1" applyAlignment="1">
      <alignment vertical="center"/>
    </xf>
    <xf numFmtId="4" fontId="37" fillId="0" borderId="7" xfId="14" applyNumberFormat="1" applyFont="1" applyBorder="1" applyAlignment="1">
      <alignment vertical="center"/>
    </xf>
    <xf numFmtId="4" fontId="54" fillId="0" borderId="74" xfId="0" applyNumberFormat="1" applyFont="1" applyBorder="1" applyAlignment="1">
      <alignment horizontal="center" vertical="center"/>
    </xf>
    <xf numFmtId="3" fontId="41" fillId="0" borderId="25" xfId="0" applyNumberFormat="1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3" fontId="27" fillId="0" borderId="7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0" fontId="27" fillId="0" borderId="0" xfId="0" applyFont="1"/>
    <xf numFmtId="3" fontId="27" fillId="0" borderId="50" xfId="0" applyNumberFormat="1" applyFont="1" applyBorder="1"/>
    <xf numFmtId="3" fontId="26" fillId="0" borderId="50" xfId="0" applyNumberFormat="1" applyFont="1" applyBorder="1" applyAlignment="1">
      <alignment horizontal="center" vertical="center"/>
    </xf>
    <xf numFmtId="3" fontId="27" fillId="0" borderId="0" xfId="0" applyNumberFormat="1" applyFont="1" applyBorder="1"/>
    <xf numFmtId="3" fontId="26" fillId="0" borderId="25" xfId="0" applyNumberFormat="1" applyFont="1" applyBorder="1" applyAlignment="1">
      <alignment horizontal="center" vertical="center"/>
    </xf>
    <xf numFmtId="3" fontId="46" fillId="0" borderId="31" xfId="0" applyNumberFormat="1" applyFont="1" applyBorder="1" applyAlignment="1">
      <alignment horizontal="center" vertical="center"/>
    </xf>
    <xf numFmtId="3" fontId="46" fillId="0" borderId="46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41" fillId="0" borderId="27" xfId="0" applyNumberFormat="1" applyFont="1" applyFill="1" applyBorder="1" applyAlignment="1">
      <alignment horizontal="center" vertical="center"/>
    </xf>
    <xf numFmtId="3" fontId="41" fillId="0" borderId="47" xfId="0" applyNumberFormat="1" applyFont="1" applyFill="1" applyBorder="1" applyAlignment="1">
      <alignment horizontal="center" vertical="center"/>
    </xf>
    <xf numFmtId="3" fontId="41" fillId="0" borderId="29" xfId="0" applyNumberFormat="1" applyFont="1" applyFill="1" applyBorder="1" applyAlignment="1">
      <alignment horizontal="center" vertical="center"/>
    </xf>
    <xf numFmtId="4" fontId="55" fillId="0" borderId="74" xfId="0" applyNumberFormat="1" applyFont="1" applyFill="1" applyBorder="1" applyAlignment="1">
      <alignment horizontal="center" vertical="center"/>
    </xf>
    <xf numFmtId="4" fontId="26" fillId="0" borderId="25" xfId="0" applyNumberFormat="1" applyFont="1" applyFill="1" applyBorder="1" applyAlignment="1">
      <alignment horizontal="center" vertical="center"/>
    </xf>
    <xf numFmtId="0" fontId="0" fillId="0" borderId="0" xfId="0" applyFill="1"/>
    <xf numFmtId="4" fontId="8" fillId="0" borderId="50" xfId="0" applyNumberFormat="1" applyFont="1" applyFill="1" applyBorder="1" applyAlignment="1">
      <alignment horizontal="center" vertical="center"/>
    </xf>
    <xf numFmtId="4" fontId="21" fillId="0" borderId="52" xfId="0" applyNumberFormat="1" applyFont="1" applyBorder="1" applyAlignment="1">
      <alignment horizontal="center" vertical="center"/>
    </xf>
    <xf numFmtId="4" fontId="21" fillId="0" borderId="53" xfId="0" applyNumberFormat="1" applyFont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49" fillId="0" borderId="9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4" fontId="0" fillId="0" borderId="52" xfId="0" applyNumberForma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4" fontId="8" fillId="0" borderId="74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0" borderId="61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25" fillId="0" borderId="52" xfId="0" applyNumberFormat="1" applyFont="1" applyBorder="1" applyAlignment="1">
      <alignment horizontal="right" vertical="center" wrapText="1"/>
    </xf>
    <xf numFmtId="0" fontId="0" fillId="0" borderId="53" xfId="0" applyBorder="1" applyAlignment="1">
      <alignment horizontal="right" vertical="center"/>
    </xf>
    <xf numFmtId="0" fontId="21" fillId="0" borderId="23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/>
    </xf>
    <xf numFmtId="3" fontId="26" fillId="0" borderId="23" xfId="0" applyNumberFormat="1" applyFont="1" applyFill="1" applyBorder="1" applyAlignment="1">
      <alignment horizontal="center" vertical="center"/>
    </xf>
    <xf numFmtId="3" fontId="27" fillId="0" borderId="26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3" fontId="37" fillId="0" borderId="74" xfId="0" applyNumberFormat="1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3" fontId="27" fillId="0" borderId="5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3" fontId="41" fillId="0" borderId="11" xfId="0" applyNumberFormat="1" applyFont="1" applyFill="1" applyBorder="1" applyAlignment="1">
      <alignment horizontal="center" vertical="center"/>
    </xf>
    <xf numFmtId="3" fontId="41" fillId="0" borderId="12" xfId="0" applyNumberFormat="1" applyFont="1" applyFill="1" applyBorder="1" applyAlignment="1">
      <alignment horizontal="center" vertical="center"/>
    </xf>
    <xf numFmtId="3" fontId="41" fillId="0" borderId="25" xfId="0" applyNumberFormat="1" applyFont="1" applyFill="1" applyBorder="1" applyAlignment="1">
      <alignment horizontal="center" vertical="center"/>
    </xf>
    <xf numFmtId="3" fontId="26" fillId="0" borderId="24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4" fontId="21" fillId="0" borderId="39" xfId="0" applyNumberFormat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" fontId="6" fillId="0" borderId="71" xfId="0" applyNumberFormat="1" applyFont="1" applyFill="1" applyBorder="1" applyAlignment="1">
      <alignment horizontal="center" vertical="center"/>
    </xf>
    <xf numFmtId="4" fontId="6" fillId="0" borderId="73" xfId="0" applyNumberFormat="1" applyFont="1" applyFill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3" fontId="27" fillId="0" borderId="39" xfId="0" applyNumberFormat="1" applyFont="1" applyFill="1" applyBorder="1" applyAlignment="1">
      <alignment horizontal="center" vertical="center" wrapText="1"/>
    </xf>
    <xf numFmtId="3" fontId="27" fillId="0" borderId="40" xfId="0" applyNumberFormat="1" applyFont="1" applyFill="1" applyBorder="1" applyAlignment="1">
      <alignment horizontal="center" vertical="center" wrapText="1"/>
    </xf>
    <xf numFmtId="3" fontId="27" fillId="0" borderId="41" xfId="0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 wrapText="1"/>
    </xf>
    <xf numFmtId="3" fontId="27" fillId="0" borderId="42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43" fillId="0" borderId="52" xfId="0" applyFont="1" applyFill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4" fontId="5" fillId="0" borderId="71" xfId="0" applyNumberFormat="1" applyFont="1" applyFill="1" applyBorder="1" applyAlignment="1">
      <alignment horizontal="center" vertical="center"/>
    </xf>
    <xf numFmtId="4" fontId="5" fillId="0" borderId="73" xfId="0" applyNumberFormat="1" applyFont="1" applyFill="1" applyBorder="1" applyAlignment="1">
      <alignment horizontal="center" vertical="center"/>
    </xf>
    <xf numFmtId="4" fontId="21" fillId="0" borderId="52" xfId="0" applyNumberFormat="1" applyFont="1" applyFill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0" fillId="0" borderId="71" xfId="0" applyNumberFormat="1" applyBorder="1" applyAlignment="1">
      <alignment horizontal="center" vertical="center"/>
    </xf>
    <xf numFmtId="4" fontId="0" fillId="0" borderId="73" xfId="0" applyNumberFormat="1" applyBorder="1" applyAlignment="1">
      <alignment horizontal="center" vertical="center"/>
    </xf>
    <xf numFmtId="4" fontId="24" fillId="0" borderId="52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4" fontId="0" fillId="0" borderId="3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" fontId="25" fillId="0" borderId="64" xfId="0" applyNumberFormat="1" applyFont="1" applyBorder="1" applyAlignment="1">
      <alignment horizontal="right" vertical="center" wrapText="1"/>
    </xf>
    <xf numFmtId="0" fontId="0" fillId="0" borderId="62" xfId="0" applyBorder="1" applyAlignment="1">
      <alignment horizontal="right" vertical="center"/>
    </xf>
    <xf numFmtId="4" fontId="0" fillId="0" borderId="64" xfId="0" applyNumberFormat="1" applyBorder="1" applyAlignment="1">
      <alignment horizontal="right" vertical="center"/>
    </xf>
    <xf numFmtId="4" fontId="0" fillId="0" borderId="65" xfId="0" applyNumberFormat="1" applyBorder="1" applyAlignment="1">
      <alignment horizontal="right" vertical="center"/>
    </xf>
    <xf numFmtId="4" fontId="0" fillId="0" borderId="62" xfId="0" applyNumberFormat="1" applyBorder="1" applyAlignment="1">
      <alignment horizontal="right" vertical="center"/>
    </xf>
    <xf numFmtId="4" fontId="52" fillId="0" borderId="67" xfId="0" applyNumberFormat="1" applyFont="1" applyBorder="1" applyAlignment="1">
      <alignment horizontal="right" vertical="center"/>
    </xf>
    <xf numFmtId="4" fontId="51" fillId="0" borderId="56" xfId="0" applyNumberFormat="1" applyFont="1" applyBorder="1" applyAlignment="1">
      <alignment horizontal="right" vertical="center"/>
    </xf>
    <xf numFmtId="4" fontId="51" fillId="0" borderId="17" xfId="0" applyNumberFormat="1" applyFont="1" applyBorder="1" applyAlignment="1">
      <alignment horizontal="right" vertical="center"/>
    </xf>
    <xf numFmtId="4" fontId="10" fillId="0" borderId="49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/>
    </xf>
    <xf numFmtId="168" fontId="2" fillId="0" borderId="49" xfId="0" applyNumberFormat="1" applyFont="1" applyBorder="1" applyAlignment="1">
      <alignment horizontal="right" vertical="center"/>
    </xf>
    <xf numFmtId="168" fontId="2" fillId="0" borderId="19" xfId="0" applyNumberFormat="1" applyFont="1" applyBorder="1" applyAlignment="1">
      <alignment horizontal="right" vertical="center"/>
    </xf>
    <xf numFmtId="165" fontId="3" fillId="0" borderId="49" xfId="0" applyNumberFormat="1" applyFont="1" applyBorder="1" applyAlignment="1">
      <alignment horizontal="right" vertical="center"/>
    </xf>
    <xf numFmtId="165" fontId="3" fillId="0" borderId="19" xfId="0" applyNumberFormat="1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4" fontId="2" fillId="0" borderId="4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/>
    </xf>
    <xf numFmtId="4" fontId="3" fillId="0" borderId="5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170" fontId="52" fillId="0" borderId="17" xfId="0" applyNumberFormat="1" applyFont="1" applyBorder="1" applyAlignment="1">
      <alignment horizontal="right" vertical="center"/>
    </xf>
    <xf numFmtId="4" fontId="51" fillId="0" borderId="32" xfId="0" applyNumberFormat="1" applyFont="1" applyBorder="1" applyAlignment="1">
      <alignment horizontal="right" vertical="center"/>
    </xf>
    <xf numFmtId="4" fontId="51" fillId="0" borderId="68" xfId="0" applyNumberFormat="1" applyFont="1" applyBorder="1" applyAlignment="1">
      <alignment horizontal="right" vertical="center"/>
    </xf>
    <xf numFmtId="4" fontId="1" fillId="0" borderId="49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4" fontId="25" fillId="0" borderId="49" xfId="0" applyNumberFormat="1" applyFont="1" applyBorder="1" applyAlignment="1">
      <alignment horizontal="right" vertical="center" wrapText="1"/>
    </xf>
    <xf numFmtId="0" fontId="3" fillId="0" borderId="65" xfId="0" applyFont="1" applyBorder="1" applyAlignment="1">
      <alignment horizontal="right" vertical="center"/>
    </xf>
    <xf numFmtId="4" fontId="0" fillId="0" borderId="56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4" fontId="3" fillId="0" borderId="7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33" xfId="0" applyNumberFormat="1" applyFont="1" applyBorder="1" applyAlignment="1">
      <alignment horizontal="right" vertical="center"/>
    </xf>
    <xf numFmtId="4" fontId="10" fillId="0" borderId="49" xfId="0" applyNumberFormat="1" applyFont="1" applyBorder="1" applyAlignment="1">
      <alignment horizontal="right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4" fontId="25" fillId="0" borderId="16" xfId="0" applyNumberFormat="1" applyFont="1" applyBorder="1" applyAlignment="1">
      <alignment horizontal="right" vertical="center" wrapText="1"/>
    </xf>
    <xf numFmtId="0" fontId="0" fillId="0" borderId="47" xfId="0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4" fontId="0" fillId="0" borderId="70" xfId="0" applyNumberFormat="1" applyBorder="1" applyAlignment="1">
      <alignment horizontal="right" vertical="center"/>
    </xf>
    <xf numFmtId="4" fontId="0" fillId="0" borderId="47" xfId="0" applyNumberFormat="1" applyBorder="1" applyAlignment="1">
      <alignment horizontal="right" vertical="center"/>
    </xf>
    <xf numFmtId="0" fontId="21" fillId="0" borderId="39" xfId="0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righ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69" xfId="0" applyNumberForma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69" xfId="0" applyNumberFormat="1" applyFont="1" applyBorder="1" applyAlignment="1">
      <alignment horizontal="right" vertical="center"/>
    </xf>
    <xf numFmtId="49" fontId="44" fillId="0" borderId="1" xfId="0" applyNumberFormat="1" applyFont="1" applyBorder="1" applyAlignment="1">
      <alignment horizontal="center" vertical="center"/>
    </xf>
    <xf numFmtId="166" fontId="2" fillId="0" borderId="17" xfId="0" applyNumberFormat="1" applyFont="1" applyBorder="1" applyAlignment="1">
      <alignment horizontal="right" vertical="center"/>
    </xf>
    <xf numFmtId="166" fontId="2" fillId="0" borderId="33" xfId="0" applyNumberFormat="1" applyFont="1" applyBorder="1" applyAlignment="1">
      <alignment horizontal="right" vertical="center"/>
    </xf>
    <xf numFmtId="166" fontId="2" fillId="0" borderId="49" xfId="0" applyNumberFormat="1" applyFont="1" applyBorder="1" applyAlignment="1">
      <alignment vertical="center"/>
    </xf>
    <xf numFmtId="166" fontId="2" fillId="0" borderId="19" xfId="0" applyNumberFormat="1" applyFont="1" applyBorder="1" applyAlignment="1">
      <alignment vertical="center"/>
    </xf>
    <xf numFmtId="169" fontId="51" fillId="0" borderId="49" xfId="0" applyNumberFormat="1" applyFont="1" applyBorder="1" applyAlignment="1">
      <alignment vertical="center"/>
    </xf>
    <xf numFmtId="169" fontId="3" fillId="0" borderId="19" xfId="0" applyNumberFormat="1" applyFont="1" applyBorder="1" applyAlignment="1">
      <alignment vertical="center"/>
    </xf>
    <xf numFmtId="166" fontId="2" fillId="0" borderId="49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169" fontId="51" fillId="0" borderId="49" xfId="0" applyNumberFormat="1" applyFont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4" fontId="25" fillId="0" borderId="19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3" fontId="55" fillId="0" borderId="74" xfId="0" applyNumberFormat="1" applyFont="1" applyFill="1" applyBorder="1" applyAlignment="1">
      <alignment horizontal="center" vertical="center"/>
    </xf>
    <xf numFmtId="3" fontId="27" fillId="0" borderId="57" xfId="0" applyNumberFormat="1" applyFont="1" applyFill="1" applyBorder="1" applyAlignment="1">
      <alignment horizontal="center" vertical="center"/>
    </xf>
    <xf numFmtId="3" fontId="27" fillId="0" borderId="74" xfId="0" applyNumberFormat="1" applyFont="1" applyFill="1" applyBorder="1" applyAlignment="1">
      <alignment horizontal="center" vertical="center"/>
    </xf>
    <xf numFmtId="3" fontId="55" fillId="0" borderId="74" xfId="0" applyNumberFormat="1" applyFont="1" applyBorder="1" applyAlignment="1">
      <alignment horizontal="center" vertical="center"/>
    </xf>
    <xf numFmtId="3" fontId="56" fillId="0" borderId="74" xfId="0" applyNumberFormat="1" applyFont="1" applyBorder="1" applyAlignment="1">
      <alignment horizontal="center" vertical="center"/>
    </xf>
    <xf numFmtId="3" fontId="26" fillId="0" borderId="23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3" fontId="26" fillId="0" borderId="41" xfId="0" applyNumberFormat="1" applyFont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6" fillId="0" borderId="50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/>
    </xf>
    <xf numFmtId="4" fontId="37" fillId="0" borderId="52" xfId="0" applyNumberFormat="1" applyFont="1" applyFill="1" applyBorder="1" applyAlignment="1">
      <alignment horizontal="right" vertical="center"/>
    </xf>
    <xf numFmtId="0" fontId="37" fillId="0" borderId="53" xfId="0" applyFont="1" applyBorder="1" applyAlignment="1">
      <alignment horizontal="right" vertical="center"/>
    </xf>
    <xf numFmtId="4" fontId="52" fillId="0" borderId="71" xfId="0" applyNumberFormat="1" applyFont="1" applyBorder="1" applyAlignment="1">
      <alignment horizontal="right" vertical="center"/>
    </xf>
    <xf numFmtId="4" fontId="52" fillId="0" borderId="73" xfId="0" applyNumberFormat="1" applyFont="1" applyBorder="1" applyAlignment="1">
      <alignment horizontal="right" vertical="center"/>
    </xf>
    <xf numFmtId="4" fontId="52" fillId="0" borderId="74" xfId="0" applyNumberFormat="1" applyFont="1" applyBorder="1" applyAlignment="1">
      <alignment horizontal="right" vertical="center"/>
    </xf>
    <xf numFmtId="4" fontId="0" fillId="0" borderId="71" xfId="0" applyNumberFormat="1" applyBorder="1" applyAlignment="1">
      <alignment vertical="center"/>
    </xf>
    <xf numFmtId="4" fontId="0" fillId="0" borderId="73" xfId="0" applyNumberFormat="1" applyBorder="1" applyAlignment="1">
      <alignment vertical="center"/>
    </xf>
    <xf numFmtId="4" fontId="2" fillId="0" borderId="71" xfId="0" applyNumberFormat="1" applyFont="1" applyFill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4" fontId="37" fillId="0" borderId="52" xfId="15" applyNumberFormat="1" applyFont="1" applyBorder="1" applyAlignment="1">
      <alignment horizontal="right" vertical="center"/>
    </xf>
    <xf numFmtId="4" fontId="6" fillId="0" borderId="57" xfId="0" applyNumberFormat="1" applyFont="1" applyBorder="1" applyAlignment="1">
      <alignment horizontal="right" vertical="center"/>
    </xf>
    <xf numFmtId="4" fontId="37" fillId="0" borderId="52" xfId="0" applyNumberFormat="1" applyFont="1" applyBorder="1" applyAlignment="1">
      <alignment vertical="center"/>
    </xf>
    <xf numFmtId="4" fontId="37" fillId="0" borderId="53" xfId="0" applyNumberFormat="1" applyFont="1" applyBorder="1" applyAlignment="1">
      <alignment vertical="center"/>
    </xf>
    <xf numFmtId="0" fontId="51" fillId="0" borderId="71" xfId="0" applyNumberFormat="1" applyFont="1" applyFill="1" applyBorder="1" applyAlignment="1">
      <alignment vertical="center"/>
    </xf>
    <xf numFmtId="0" fontId="4" fillId="0" borderId="73" xfId="0" applyNumberFormat="1" applyFont="1" applyBorder="1" applyAlignment="1">
      <alignment vertical="center"/>
    </xf>
    <xf numFmtId="4" fontId="37" fillId="0" borderId="52" xfId="0" applyNumberFormat="1" applyFont="1" applyBorder="1" applyAlignment="1">
      <alignment horizontal="right" vertical="center"/>
    </xf>
    <xf numFmtId="4" fontId="37" fillId="0" borderId="53" xfId="0" applyNumberFormat="1" applyFont="1" applyBorder="1" applyAlignment="1">
      <alignment horizontal="right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7" fillId="0" borderId="52" xfId="0" applyNumberFormat="1" applyFont="1" applyFill="1" applyBorder="1" applyAlignment="1">
      <alignment horizontal="right" vertical="center"/>
    </xf>
    <xf numFmtId="0" fontId="7" fillId="0" borderId="53" xfId="0" applyFont="1" applyBorder="1" applyAlignment="1">
      <alignment horizontal="right" vertical="center"/>
    </xf>
    <xf numFmtId="4" fontId="37" fillId="0" borderId="53" xfId="0" applyNumberFormat="1" applyFont="1" applyFill="1" applyBorder="1" applyAlignment="1">
      <alignment horizontal="right" vertical="center"/>
    </xf>
    <xf numFmtId="4" fontId="3" fillId="0" borderId="52" xfId="0" applyNumberFormat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7" fillId="0" borderId="53" xfId="0" applyFont="1" applyBorder="1" applyAlignment="1">
      <alignment vertical="center"/>
    </xf>
    <xf numFmtId="4" fontId="3" fillId="0" borderId="52" xfId="0" applyNumberFormat="1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/>
    </xf>
    <xf numFmtId="4" fontId="0" fillId="0" borderId="52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4" fontId="0" fillId="0" borderId="53" xfId="0" applyNumberFormat="1" applyBorder="1" applyAlignment="1">
      <alignment vertical="center"/>
    </xf>
    <xf numFmtId="4" fontId="7" fillId="0" borderId="52" xfId="0" applyNumberFormat="1" applyFont="1" applyBorder="1" applyAlignment="1">
      <alignment horizontal="right" vertical="center"/>
    </xf>
    <xf numFmtId="4" fontId="7" fillId="0" borderId="53" xfId="0" applyNumberFormat="1" applyFont="1" applyBorder="1" applyAlignment="1">
      <alignment horizontal="right" vertical="center"/>
    </xf>
    <xf numFmtId="4" fontId="0" fillId="0" borderId="53" xfId="0" applyNumberForma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4" fontId="37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hidden="1"/>
    </xf>
    <xf numFmtId="0" fontId="35" fillId="0" borderId="1" xfId="0" applyFont="1" applyBorder="1" applyAlignment="1">
      <alignment horizontal="center" vertical="center"/>
    </xf>
    <xf numFmtId="4" fontId="37" fillId="0" borderId="11" xfId="0" applyNumberFormat="1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4" fontId="3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4" fontId="37" fillId="0" borderId="23" xfId="0" applyNumberFormat="1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6" fillId="0" borderId="15" xfId="0" applyFont="1" applyFill="1" applyBorder="1" applyAlignment="1" applyProtection="1">
      <alignment horizontal="center" vertical="center" wrapText="1"/>
      <protection hidden="1"/>
    </xf>
    <xf numFmtId="169" fontId="4" fillId="0" borderId="71" xfId="0" applyNumberFormat="1" applyFont="1" applyBorder="1" applyAlignment="1">
      <alignment horizontal="right" vertical="center"/>
    </xf>
    <xf numFmtId="169" fontId="4" fillId="0" borderId="73" xfId="0" applyNumberFormat="1" applyFont="1" applyBorder="1" applyAlignment="1">
      <alignment horizontal="right" vertical="center"/>
    </xf>
    <xf numFmtId="4" fontId="0" fillId="0" borderId="71" xfId="0" applyNumberFormat="1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4" fontId="3" fillId="0" borderId="49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27" fillId="0" borderId="25" xfId="0" applyNumberFormat="1" applyFont="1" applyFill="1" applyBorder="1" applyAlignment="1">
      <alignment horizontal="center" vertical="center" wrapText="1"/>
    </xf>
    <xf numFmtId="4" fontId="27" fillId="0" borderId="27" xfId="0" applyNumberFormat="1" applyFont="1" applyFill="1" applyBorder="1" applyAlignment="1">
      <alignment horizontal="center" vertical="center" wrapText="1"/>
    </xf>
    <xf numFmtId="4" fontId="26" fillId="0" borderId="28" xfId="0" applyNumberFormat="1" applyFont="1" applyFill="1" applyBorder="1" applyAlignment="1">
      <alignment horizontal="center" vertical="center" wrapText="1"/>
    </xf>
    <xf numFmtId="4" fontId="26" fillId="0" borderId="25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22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3" xfId="4"/>
    <cellStyle name="Normal 3 2" xfId="10"/>
    <cellStyle name="Normal 3 2 2" xfId="19"/>
    <cellStyle name="Normal 3 3" xfId="16"/>
    <cellStyle name="Normal 4" xfId="1"/>
    <cellStyle name="Normal 4 2" xfId="13"/>
    <cellStyle name="Normal 4 3" xfId="8"/>
    <cellStyle name="Normal 5" xfId="6"/>
    <cellStyle name="Normal 5 2" xfId="17"/>
    <cellStyle name="Normal 6" xfId="7"/>
    <cellStyle name="Normal 6 2" xfId="18"/>
    <cellStyle name="Normal 7" xfId="15"/>
    <cellStyle name="Normal 8" xfId="12"/>
    <cellStyle name="Normal 8 2" xfId="20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2371725" y="9286875"/>
          <a:ext cx="0" cy="0"/>
        </a:xfrm>
        <a:prstGeom prst="leftBrace">
          <a:avLst>
            <a:gd name="adj1" fmla="val -2147483648"/>
            <a:gd name="adj2" fmla="val 5290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gdem\Desktop\&#304;STAT&#304;ST&#304;K\2018%20&#304;STAT&#304;ST&#304;K\S&#304;NANPA&#350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ıl tablo"/>
      <sheetName val="GELİR"/>
      <sheetName val="MÜKELLEF SAY."/>
      <sheetName val="MİLE"/>
      <sheetName val="MİLE2"/>
      <sheetName val="BÜTÇE GEL.GİD."/>
    </sheetNames>
    <sheetDataSet>
      <sheetData sheetId="0"/>
      <sheetData sheetId="1"/>
      <sheetData sheetId="2"/>
      <sheetData sheetId="3"/>
      <sheetData sheetId="4"/>
      <sheetData sheetId="5">
        <row r="11">
          <cell r="F11">
            <v>0</v>
          </cell>
          <cell r="H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4"/>
  <sheetViews>
    <sheetView tabSelected="1" workbookViewId="0">
      <selection activeCell="B2" sqref="B2:G2"/>
    </sheetView>
  </sheetViews>
  <sheetFormatPr defaultRowHeight="15" x14ac:dyDescent="0.25"/>
  <cols>
    <col min="1" max="1" width="1.5703125" customWidth="1"/>
    <col min="2" max="2" width="11.42578125" customWidth="1"/>
    <col min="3" max="3" width="14" customWidth="1"/>
    <col min="4" max="4" width="16" customWidth="1"/>
    <col min="5" max="5" width="15.7109375" customWidth="1"/>
    <col min="6" max="6" width="14.42578125" customWidth="1"/>
    <col min="7" max="7" width="15" customWidth="1"/>
    <col min="8" max="8" width="15.42578125" customWidth="1"/>
    <col min="9" max="9" width="14" customWidth="1"/>
    <col min="10" max="10" width="13.140625" customWidth="1"/>
    <col min="11" max="11" width="13.5703125" customWidth="1"/>
  </cols>
  <sheetData>
    <row r="2" spans="2:10" ht="26.25" x14ac:dyDescent="0.25">
      <c r="B2" s="255" t="s">
        <v>0</v>
      </c>
      <c r="C2" s="255"/>
      <c r="D2" s="255"/>
      <c r="E2" s="255"/>
      <c r="F2" s="255"/>
      <c r="G2" s="255"/>
      <c r="H2" s="256" t="s">
        <v>90</v>
      </c>
      <c r="I2" s="256"/>
      <c r="J2" s="256"/>
    </row>
    <row r="3" spans="2:10" ht="15.75" thickBot="1" x14ac:dyDescent="0.3">
      <c r="B3" s="257" t="s">
        <v>1</v>
      </c>
      <c r="C3" s="257"/>
      <c r="D3" s="257"/>
      <c r="E3" s="257"/>
      <c r="F3" s="257"/>
      <c r="G3" s="257"/>
      <c r="H3" s="257"/>
      <c r="I3" s="257"/>
      <c r="J3" s="257"/>
    </row>
    <row r="4" spans="2:10" ht="19.5" customHeight="1" x14ac:dyDescent="0.25">
      <c r="B4" s="258" t="s">
        <v>2</v>
      </c>
      <c r="C4" s="259"/>
      <c r="D4" s="259"/>
      <c r="E4" s="260" t="s">
        <v>3</v>
      </c>
      <c r="F4" s="260"/>
      <c r="G4" s="260" t="s">
        <v>4</v>
      </c>
      <c r="H4" s="260"/>
      <c r="I4" s="260" t="s">
        <v>5</v>
      </c>
      <c r="J4" s="261"/>
    </row>
    <row r="5" spans="2:10" ht="23.25" customHeight="1" x14ac:dyDescent="0.25">
      <c r="B5" s="262" t="s">
        <v>6</v>
      </c>
      <c r="C5" s="263"/>
      <c r="D5" s="263"/>
      <c r="E5" s="264">
        <v>32</v>
      </c>
      <c r="F5" s="264"/>
      <c r="G5" s="264">
        <v>21</v>
      </c>
      <c r="H5" s="264"/>
      <c r="I5" s="264">
        <f>SUM(E5:H5)</f>
        <v>53</v>
      </c>
      <c r="J5" s="265"/>
    </row>
    <row r="6" spans="2:10" ht="18.75" customHeight="1" x14ac:dyDescent="0.25">
      <c r="B6" s="262" t="s">
        <v>7</v>
      </c>
      <c r="C6" s="263"/>
      <c r="D6" s="263"/>
      <c r="E6" s="264">
        <v>198</v>
      </c>
      <c r="F6" s="264"/>
      <c r="G6" s="264">
        <v>236</v>
      </c>
      <c r="H6" s="264"/>
      <c r="I6" s="264">
        <f>SUM(E6:H6)</f>
        <v>434</v>
      </c>
      <c r="J6" s="265"/>
    </row>
    <row r="7" spans="2:10" ht="22.5" customHeight="1" thickBot="1" x14ac:dyDescent="0.3">
      <c r="B7" s="266" t="s">
        <v>5</v>
      </c>
      <c r="C7" s="267"/>
      <c r="D7" s="267"/>
      <c r="E7" s="268">
        <f>SUM(E5:E6)</f>
        <v>230</v>
      </c>
      <c r="F7" s="268"/>
      <c r="G7" s="268">
        <f>SUM(G5:G6)</f>
        <v>257</v>
      </c>
      <c r="H7" s="268"/>
      <c r="I7" s="268">
        <f>SUM(I5:I6)</f>
        <v>487</v>
      </c>
      <c r="J7" s="269"/>
    </row>
    <row r="8" spans="2:10" ht="27.75" customHeight="1" thickBot="1" x14ac:dyDescent="0.3">
      <c r="B8" s="266" t="s">
        <v>8</v>
      </c>
      <c r="C8" s="267"/>
      <c r="D8" s="267"/>
      <c r="E8" s="270">
        <v>11</v>
      </c>
      <c r="F8" s="270"/>
      <c r="G8" s="270">
        <v>14</v>
      </c>
      <c r="H8" s="270"/>
      <c r="I8" s="268">
        <f>SUM(E8:H8)</f>
        <v>25</v>
      </c>
      <c r="J8" s="269"/>
    </row>
    <row r="9" spans="2:10" x14ac:dyDescent="0.25">
      <c r="B9" s="1"/>
      <c r="C9" s="1"/>
      <c r="D9" s="1"/>
      <c r="E9" s="1"/>
      <c r="F9" s="1"/>
      <c r="G9" s="1"/>
      <c r="H9" s="2"/>
      <c r="I9" s="2"/>
      <c r="J9" s="2"/>
    </row>
    <row r="10" spans="2:10" ht="26.25" customHeight="1" thickBot="1" x14ac:dyDescent="0.3">
      <c r="B10" s="257" t="s">
        <v>80</v>
      </c>
      <c r="C10" s="257"/>
      <c r="D10" s="257"/>
      <c r="E10" s="257"/>
      <c r="F10" s="257"/>
      <c r="G10" s="257"/>
      <c r="H10" s="257"/>
      <c r="I10" s="257"/>
      <c r="J10" s="257"/>
    </row>
    <row r="11" spans="2:10" ht="26.25" customHeight="1" thickBot="1" x14ac:dyDescent="0.3">
      <c r="B11" s="520"/>
      <c r="C11" s="520" t="s">
        <v>81</v>
      </c>
      <c r="D11" s="333"/>
      <c r="E11" s="275" t="s">
        <v>83</v>
      </c>
      <c r="F11" s="276"/>
      <c r="G11" s="276"/>
      <c r="H11" s="276"/>
      <c r="I11" s="277"/>
      <c r="J11" s="278" t="s">
        <v>84</v>
      </c>
    </row>
    <row r="12" spans="2:10" ht="35.25" customHeight="1" thickBot="1" x14ac:dyDescent="0.3">
      <c r="B12" s="521"/>
      <c r="C12" s="334"/>
      <c r="D12" s="317"/>
      <c r="E12" s="280" t="s">
        <v>9</v>
      </c>
      <c r="F12" s="281"/>
      <c r="G12" s="280" t="s">
        <v>10</v>
      </c>
      <c r="H12" s="281"/>
      <c r="I12" s="100" t="s">
        <v>82</v>
      </c>
      <c r="J12" s="279"/>
    </row>
    <row r="13" spans="2:10" ht="26.25" customHeight="1" thickBot="1" x14ac:dyDescent="0.3">
      <c r="B13" s="183" t="s">
        <v>3</v>
      </c>
      <c r="C13" s="282">
        <v>105075801.93000001</v>
      </c>
      <c r="D13" s="283"/>
      <c r="E13" s="271">
        <v>796167898.81999993</v>
      </c>
      <c r="F13" s="272"/>
      <c r="G13" s="512">
        <v>102916436.90000001</v>
      </c>
      <c r="H13" s="513"/>
      <c r="I13" s="160">
        <f>G13/E13</f>
        <v>0.12926474058114176</v>
      </c>
      <c r="J13" s="161">
        <f>G13/C13</f>
        <v>0.97944945467617239</v>
      </c>
    </row>
    <row r="14" spans="2:10" ht="26.25" customHeight="1" thickBot="1" x14ac:dyDescent="0.3">
      <c r="B14" s="183" t="s">
        <v>4</v>
      </c>
      <c r="C14" s="273">
        <v>65910039.960000001</v>
      </c>
      <c r="D14" s="273"/>
      <c r="E14" s="273">
        <v>548223752.68999994</v>
      </c>
      <c r="F14" s="273"/>
      <c r="G14" s="273">
        <v>50353802.550000004</v>
      </c>
      <c r="H14" s="273"/>
      <c r="I14" s="160">
        <f t="shared" ref="I14:I15" si="0">G14/E14</f>
        <v>9.1848998338591142E-2</v>
      </c>
      <c r="J14" s="161">
        <f t="shared" ref="J14:J15" si="1">G14/C14</f>
        <v>0.76397772752920667</v>
      </c>
    </row>
    <row r="15" spans="2:10" ht="26.25" customHeight="1" thickBot="1" x14ac:dyDescent="0.3">
      <c r="B15" s="183" t="s">
        <v>5</v>
      </c>
      <c r="C15" s="273">
        <f>SUM(C13:C14)</f>
        <v>170985841.89000002</v>
      </c>
      <c r="D15" s="273"/>
      <c r="E15" s="273">
        <f t="shared" ref="E15" si="2">SUM(E13:E14)</f>
        <v>1344391651.5099998</v>
      </c>
      <c r="F15" s="273"/>
      <c r="G15" s="273">
        <f t="shared" ref="G15" si="3">SUM(G13:G14)</f>
        <v>153270239.45000002</v>
      </c>
      <c r="H15" s="273"/>
      <c r="I15" s="165">
        <f t="shared" si="0"/>
        <v>0.11400713421408804</v>
      </c>
      <c r="J15" s="162">
        <f t="shared" si="1"/>
        <v>0.89639140735759315</v>
      </c>
    </row>
    <row r="16" spans="2:10" ht="24.75" customHeight="1" thickBot="1" x14ac:dyDescent="0.3">
      <c r="B16" s="1"/>
      <c r="C16" s="1"/>
      <c r="D16" s="1"/>
      <c r="E16" s="1"/>
      <c r="F16" s="1"/>
      <c r="G16" s="1"/>
      <c r="H16" s="2"/>
      <c r="I16" s="2"/>
      <c r="J16" s="2"/>
    </row>
    <row r="17" spans="2:12" ht="29.25" customHeight="1" thickBot="1" x14ac:dyDescent="0.3">
      <c r="B17" s="288" t="s">
        <v>11</v>
      </c>
      <c r="C17" s="289"/>
      <c r="D17" s="290" t="s">
        <v>12</v>
      </c>
      <c r="E17" s="291"/>
      <c r="F17" s="290" t="s">
        <v>13</v>
      </c>
      <c r="G17" s="292"/>
      <c r="H17" s="293" t="s">
        <v>14</v>
      </c>
      <c r="I17" s="293"/>
      <c r="J17" s="23" t="s">
        <v>5</v>
      </c>
    </row>
    <row r="18" spans="2:12" ht="25.5" customHeight="1" thickBot="1" x14ac:dyDescent="0.3">
      <c r="B18" s="294" t="s">
        <v>3</v>
      </c>
      <c r="C18" s="295"/>
      <c r="D18" s="296">
        <v>11386</v>
      </c>
      <c r="E18" s="296"/>
      <c r="F18" s="296">
        <v>3251</v>
      </c>
      <c r="G18" s="296"/>
      <c r="H18" s="296">
        <v>2302</v>
      </c>
      <c r="I18" s="296"/>
      <c r="J18" s="52">
        <f t="shared" ref="J18:J20" si="4">SUM(D18:I18)</f>
        <v>16939</v>
      </c>
    </row>
    <row r="19" spans="2:12" ht="21" customHeight="1" thickBot="1" x14ac:dyDescent="0.3">
      <c r="B19" s="297" t="s">
        <v>4</v>
      </c>
      <c r="C19" s="298"/>
      <c r="D19" s="299">
        <v>9143</v>
      </c>
      <c r="E19" s="299"/>
      <c r="F19" s="299">
        <v>7323</v>
      </c>
      <c r="G19" s="299"/>
      <c r="H19" s="299">
        <v>1811</v>
      </c>
      <c r="I19" s="299"/>
      <c r="J19" s="52">
        <f t="shared" si="4"/>
        <v>18277</v>
      </c>
    </row>
    <row r="20" spans="2:12" ht="27" customHeight="1" thickBot="1" x14ac:dyDescent="0.3">
      <c r="B20" s="284" t="s">
        <v>15</v>
      </c>
      <c r="C20" s="285"/>
      <c r="D20" s="286">
        <f>SUM(D18:D19)</f>
        <v>20529</v>
      </c>
      <c r="E20" s="287"/>
      <c r="F20" s="286">
        <f>SUM(F18:F19)</f>
        <v>10574</v>
      </c>
      <c r="G20" s="287"/>
      <c r="H20" s="286">
        <f>SUM(H18:H19)</f>
        <v>4113</v>
      </c>
      <c r="I20" s="287"/>
      <c r="J20" s="52">
        <f t="shared" si="4"/>
        <v>35216</v>
      </c>
    </row>
    <row r="21" spans="2:12" ht="21" customHeight="1" x14ac:dyDescent="0.25">
      <c r="B21" s="18"/>
      <c r="C21" s="19"/>
      <c r="D21" s="20"/>
      <c r="E21" s="16"/>
      <c r="F21" s="20"/>
      <c r="G21" s="16"/>
      <c r="H21" s="20"/>
      <c r="I21" s="16"/>
      <c r="J21" s="17"/>
    </row>
    <row r="22" spans="2:12" ht="33.75" customHeight="1" thickBot="1" x14ac:dyDescent="0.3">
      <c r="B22" s="300" t="s">
        <v>16</v>
      </c>
      <c r="C22" s="301"/>
      <c r="D22" s="301"/>
      <c r="E22" s="301"/>
      <c r="F22" s="301"/>
      <c r="G22" s="301"/>
      <c r="H22" s="301"/>
      <c r="I22" s="301"/>
      <c r="J22" s="301"/>
    </row>
    <row r="23" spans="2:12" ht="45.75" customHeight="1" thickBot="1" x14ac:dyDescent="0.3">
      <c r="B23" s="308"/>
      <c r="C23" s="83" t="s">
        <v>17</v>
      </c>
      <c r="D23" s="84" t="s">
        <v>18</v>
      </c>
      <c r="E23" s="310" t="s">
        <v>5</v>
      </c>
      <c r="F23" s="85" t="s">
        <v>19</v>
      </c>
      <c r="G23" s="99" t="s">
        <v>20</v>
      </c>
      <c r="H23" s="312" t="s">
        <v>5</v>
      </c>
      <c r="I23" s="313" t="s">
        <v>15</v>
      </c>
      <c r="J23" s="314"/>
    </row>
    <row r="24" spans="2:12" ht="15.75" thickBot="1" x14ac:dyDescent="0.3">
      <c r="B24" s="309"/>
      <c r="C24" s="86" t="s">
        <v>21</v>
      </c>
      <c r="D24" s="87" t="s">
        <v>21</v>
      </c>
      <c r="E24" s="311"/>
      <c r="F24" s="86" t="s">
        <v>21</v>
      </c>
      <c r="G24" s="87" t="s">
        <v>21</v>
      </c>
      <c r="H24" s="311"/>
      <c r="I24" s="315"/>
      <c r="J24" s="314"/>
    </row>
    <row r="25" spans="2:12" ht="27" customHeight="1" thickBot="1" x14ac:dyDescent="0.3">
      <c r="B25" s="66" t="s">
        <v>3</v>
      </c>
      <c r="C25" s="244">
        <v>7048</v>
      </c>
      <c r="D25" s="244">
        <v>1064</v>
      </c>
      <c r="E25" s="88">
        <f>SUM(C25:D25)</f>
        <v>8112</v>
      </c>
      <c r="F25" s="245">
        <v>165</v>
      </c>
      <c r="G25" s="246">
        <v>24</v>
      </c>
      <c r="H25" s="89">
        <f>SUM(F25:G25)</f>
        <v>189</v>
      </c>
      <c r="I25" s="304">
        <f>SUM(E25+H25)</f>
        <v>8301</v>
      </c>
      <c r="J25" s="305"/>
    </row>
    <row r="26" spans="2:12" ht="27.75" customHeight="1" thickBot="1" x14ac:dyDescent="0.3">
      <c r="B26" s="66" t="s">
        <v>4</v>
      </c>
      <c r="C26" s="231">
        <v>55387</v>
      </c>
      <c r="D26" s="231">
        <v>6399</v>
      </c>
      <c r="E26" s="88">
        <f>SUM(C26:D26)</f>
        <v>61786</v>
      </c>
      <c r="F26" s="231">
        <v>1289</v>
      </c>
      <c r="G26" s="231">
        <v>136</v>
      </c>
      <c r="H26" s="89">
        <f t="shared" ref="H26:H27" si="5">SUM(F26:G26)</f>
        <v>1425</v>
      </c>
      <c r="I26" s="306">
        <f>SUM(E26+H26)</f>
        <v>63211</v>
      </c>
      <c r="J26" s="306"/>
    </row>
    <row r="27" spans="2:12" ht="30.75" customHeight="1" thickBot="1" x14ac:dyDescent="0.3">
      <c r="B27" s="90" t="s">
        <v>5</v>
      </c>
      <c r="C27" s="52">
        <f t="shared" ref="C27:G27" si="6">SUM(C25:C26)</f>
        <v>62435</v>
      </c>
      <c r="D27" s="52">
        <f t="shared" si="6"/>
        <v>7463</v>
      </c>
      <c r="E27" s="91">
        <f>SUM(C27:D27)</f>
        <v>69898</v>
      </c>
      <c r="F27" s="92">
        <f t="shared" si="6"/>
        <v>1454</v>
      </c>
      <c r="G27" s="97">
        <f t="shared" si="6"/>
        <v>160</v>
      </c>
      <c r="H27" s="91">
        <f t="shared" si="5"/>
        <v>1614</v>
      </c>
      <c r="I27" s="286">
        <f>SUM(E27+H27)</f>
        <v>71512</v>
      </c>
      <c r="J27" s="307"/>
    </row>
    <row r="28" spans="2:12" ht="30" customHeight="1" thickBot="1" x14ac:dyDescent="0.3"/>
    <row r="29" spans="2:12" ht="44.25" customHeight="1" thickBot="1" x14ac:dyDescent="0.3">
      <c r="B29" s="67" t="s">
        <v>22</v>
      </c>
      <c r="C29" s="68" t="s">
        <v>23</v>
      </c>
      <c r="D29" s="68" t="s">
        <v>24</v>
      </c>
      <c r="E29" s="68" t="s">
        <v>25</v>
      </c>
      <c r="F29" s="69" t="s">
        <v>26</v>
      </c>
      <c r="G29" s="70" t="s">
        <v>27</v>
      </c>
      <c r="H29" s="70" t="s">
        <v>28</v>
      </c>
      <c r="I29" s="70" t="s">
        <v>29</v>
      </c>
      <c r="J29" s="70" t="s">
        <v>30</v>
      </c>
      <c r="K29" s="71" t="s">
        <v>15</v>
      </c>
    </row>
    <row r="30" spans="2:12" ht="28.5" customHeight="1" thickBot="1" x14ac:dyDescent="0.3">
      <c r="B30" s="232" t="s">
        <v>31</v>
      </c>
      <c r="C30" s="247">
        <v>1569058.64</v>
      </c>
      <c r="D30" s="247">
        <v>71592.759999999995</v>
      </c>
      <c r="E30" s="247">
        <v>160036.41</v>
      </c>
      <c r="F30" s="247">
        <v>30502.46</v>
      </c>
      <c r="G30" s="247">
        <v>10128.4</v>
      </c>
      <c r="H30" s="247">
        <v>271021.15000000002</v>
      </c>
      <c r="I30" s="247">
        <v>0</v>
      </c>
      <c r="J30" s="247">
        <v>270870.45</v>
      </c>
      <c r="K30" s="248">
        <f>SUM(C30:J30)</f>
        <v>2383210.27</v>
      </c>
      <c r="L30" s="249"/>
    </row>
    <row r="31" spans="2:12" ht="24" customHeight="1" thickBot="1" x14ac:dyDescent="0.3">
      <c r="B31" s="66" t="s">
        <v>32</v>
      </c>
      <c r="C31" s="516">
        <v>526021.35</v>
      </c>
      <c r="D31" s="517">
        <v>70638.19</v>
      </c>
      <c r="E31" s="517">
        <v>82689.87</v>
      </c>
      <c r="F31" s="517">
        <v>145207.32</v>
      </c>
      <c r="G31" s="517">
        <v>0</v>
      </c>
      <c r="H31" s="517">
        <v>0</v>
      </c>
      <c r="I31" s="517">
        <v>20.84</v>
      </c>
      <c r="J31" s="517">
        <v>3975.71</v>
      </c>
      <c r="K31" s="248">
        <f t="shared" ref="K31:K32" si="7">SUM(C31:J31)</f>
        <v>828553.27999999991</v>
      </c>
    </row>
    <row r="32" spans="2:12" ht="27.75" customHeight="1" thickBot="1" x14ac:dyDescent="0.3">
      <c r="B32" s="73" t="s">
        <v>5</v>
      </c>
      <c r="C32" s="518">
        <f t="shared" ref="C32:J32" si="8">SUM(C30:C31)</f>
        <v>2095079.9899999998</v>
      </c>
      <c r="D32" s="519">
        <f t="shared" si="8"/>
        <v>142230.95000000001</v>
      </c>
      <c r="E32" s="519">
        <f t="shared" si="8"/>
        <v>242726.28</v>
      </c>
      <c r="F32" s="519">
        <f t="shared" si="8"/>
        <v>175709.78</v>
      </c>
      <c r="G32" s="519">
        <f t="shared" si="8"/>
        <v>10128.4</v>
      </c>
      <c r="H32" s="519">
        <f t="shared" si="8"/>
        <v>271021.15000000002</v>
      </c>
      <c r="I32" s="519">
        <f t="shared" si="8"/>
        <v>20.84</v>
      </c>
      <c r="J32" s="519">
        <f t="shared" si="8"/>
        <v>274846.16000000003</v>
      </c>
      <c r="K32" s="248">
        <f t="shared" si="7"/>
        <v>3211763.5499999993</v>
      </c>
    </row>
    <row r="33" spans="2:11" ht="25.5" customHeight="1" x14ac:dyDescent="0.25"/>
    <row r="34" spans="2:11" ht="20.25" customHeight="1" x14ac:dyDescent="0.25">
      <c r="B34" s="98"/>
      <c r="C34" s="98"/>
      <c r="D34" s="98"/>
      <c r="E34" s="98"/>
      <c r="F34" s="98"/>
      <c r="G34" s="98"/>
      <c r="H34" s="98"/>
      <c r="I34" s="98"/>
      <c r="J34" s="98"/>
    </row>
    <row r="35" spans="2:11" ht="31.5" customHeight="1" thickBot="1" x14ac:dyDescent="0.3">
      <c r="B35" s="253" t="s">
        <v>85</v>
      </c>
      <c r="C35" s="254"/>
      <c r="D35" s="254"/>
      <c r="E35" s="254"/>
      <c r="F35" s="254"/>
      <c r="G35" s="254"/>
      <c r="H35" s="254"/>
      <c r="I35" s="254"/>
      <c r="J35" s="254"/>
      <c r="K35" s="254"/>
    </row>
    <row r="36" spans="2:11" ht="23.25" customHeight="1" thickBot="1" x14ac:dyDescent="0.3">
      <c r="B36" s="290"/>
      <c r="C36" s="333"/>
      <c r="D36" s="329" t="s">
        <v>34</v>
      </c>
      <c r="E36" s="330"/>
      <c r="F36" s="330"/>
      <c r="G36" s="276"/>
      <c r="H36" s="275" t="s">
        <v>33</v>
      </c>
      <c r="I36" s="320"/>
      <c r="J36" s="320"/>
      <c r="K36" s="321"/>
    </row>
    <row r="37" spans="2:11" ht="23.25" customHeight="1" thickBot="1" x14ac:dyDescent="0.3">
      <c r="B37" s="334"/>
      <c r="C37" s="317"/>
      <c r="D37" s="23" t="s">
        <v>74</v>
      </c>
      <c r="E37" s="23" t="s">
        <v>75</v>
      </c>
      <c r="F37" s="23" t="s">
        <v>76</v>
      </c>
      <c r="G37" s="101" t="s">
        <v>5</v>
      </c>
      <c r="H37" s="316" t="s">
        <v>78</v>
      </c>
      <c r="I37" s="317"/>
      <c r="J37" s="251" t="s">
        <v>79</v>
      </c>
      <c r="K37" s="321"/>
    </row>
    <row r="38" spans="2:11" ht="33.75" customHeight="1" thickBot="1" x14ac:dyDescent="0.3">
      <c r="B38" s="302" t="s">
        <v>86</v>
      </c>
      <c r="C38" s="303"/>
      <c r="D38" s="250">
        <v>90345053.310000002</v>
      </c>
      <c r="E38" s="250">
        <v>14730748.619999999</v>
      </c>
      <c r="F38" s="250">
        <v>0</v>
      </c>
      <c r="G38" s="163">
        <f>SUM(D38:F38)</f>
        <v>105075801.93000001</v>
      </c>
      <c r="H38" s="318">
        <v>6307490.9499999993</v>
      </c>
      <c r="I38" s="319"/>
      <c r="J38" s="318">
        <v>2308.1</v>
      </c>
      <c r="K38" s="319"/>
    </row>
    <row r="39" spans="2:11" ht="33" customHeight="1" thickBot="1" x14ac:dyDescent="0.3">
      <c r="B39" s="302" t="s">
        <v>4</v>
      </c>
      <c r="C39" s="303"/>
      <c r="D39" s="164">
        <v>60133403.480000019</v>
      </c>
      <c r="E39" s="164">
        <v>5420945.3899999997</v>
      </c>
      <c r="F39" s="164">
        <v>355691.09</v>
      </c>
      <c r="G39" s="163">
        <f>SUM(D39:F39)</f>
        <v>65910039.960000023</v>
      </c>
      <c r="H39" s="344">
        <v>2878100.99</v>
      </c>
      <c r="I39" s="345"/>
      <c r="J39" s="348">
        <v>235.4</v>
      </c>
      <c r="K39" s="349"/>
    </row>
    <row r="40" spans="2:11" ht="30.75" customHeight="1" thickBot="1" x14ac:dyDescent="0.3">
      <c r="B40" s="331" t="s">
        <v>5</v>
      </c>
      <c r="C40" s="332"/>
      <c r="D40" s="163">
        <f>SUM(D38:D39)</f>
        <v>150478456.79000002</v>
      </c>
      <c r="E40" s="163">
        <f t="shared" ref="E40:F40" si="9">SUM(E38:E39)</f>
        <v>20151694.009999998</v>
      </c>
      <c r="F40" s="163">
        <f t="shared" si="9"/>
        <v>355691.09</v>
      </c>
      <c r="G40" s="163">
        <f t="shared" ref="G40" si="10">SUM(D40:F40)</f>
        <v>170985841.89000002</v>
      </c>
      <c r="H40" s="346">
        <f>SUM(H38:H39)</f>
        <v>9185591.9399999995</v>
      </c>
      <c r="I40" s="347"/>
      <c r="J40" s="251">
        <f>SUM(J38:J39)</f>
        <v>2543.5</v>
      </c>
      <c r="K40" s="252"/>
    </row>
    <row r="41" spans="2:11" ht="21.75" customHeight="1" thickBot="1" x14ac:dyDescent="0.3"/>
    <row r="42" spans="2:11" ht="21" customHeight="1" thickBot="1" x14ac:dyDescent="0.3">
      <c r="B42" s="288" t="s">
        <v>35</v>
      </c>
      <c r="C42" s="335"/>
      <c r="D42" s="335"/>
      <c r="E42" s="335"/>
      <c r="F42" s="335"/>
      <c r="G42" s="335"/>
      <c r="H42" s="335"/>
      <c r="I42" s="335"/>
      <c r="J42" s="336"/>
    </row>
    <row r="43" spans="2:11" ht="28.5" customHeight="1" x14ac:dyDescent="0.25">
      <c r="B43" s="337" t="s">
        <v>36</v>
      </c>
      <c r="C43" s="338"/>
      <c r="D43" s="339" t="s">
        <v>37</v>
      </c>
      <c r="E43" s="340"/>
      <c r="F43" s="341" t="s">
        <v>38</v>
      </c>
      <c r="G43" s="341"/>
      <c r="H43" s="185" t="s">
        <v>5</v>
      </c>
      <c r="I43" s="342" t="s">
        <v>39</v>
      </c>
      <c r="J43" s="343"/>
    </row>
    <row r="44" spans="2:11" ht="26.25" customHeight="1" thickBot="1" x14ac:dyDescent="0.3">
      <c r="B44" s="322">
        <v>2659</v>
      </c>
      <c r="C44" s="323"/>
      <c r="D44" s="324">
        <v>2807</v>
      </c>
      <c r="E44" s="325"/>
      <c r="F44" s="326">
        <v>560</v>
      </c>
      <c r="G44" s="326"/>
      <c r="H44" s="186">
        <f>SUM(B44:G44)</f>
        <v>6026</v>
      </c>
      <c r="I44" s="327">
        <v>4</v>
      </c>
      <c r="J44" s="328"/>
    </row>
  </sheetData>
  <mergeCells count="87">
    <mergeCell ref="B44:C44"/>
    <mergeCell ref="D44:E44"/>
    <mergeCell ref="F44:G44"/>
    <mergeCell ref="I44:J44"/>
    <mergeCell ref="D36:G36"/>
    <mergeCell ref="B39:C39"/>
    <mergeCell ref="B40:C40"/>
    <mergeCell ref="B36:C37"/>
    <mergeCell ref="B42:J42"/>
    <mergeCell ref="B43:C43"/>
    <mergeCell ref="D43:E43"/>
    <mergeCell ref="F43:G43"/>
    <mergeCell ref="I43:J43"/>
    <mergeCell ref="H39:I39"/>
    <mergeCell ref="H40:I40"/>
    <mergeCell ref="J39:K39"/>
    <mergeCell ref="B22:J22"/>
    <mergeCell ref="B38:C38"/>
    <mergeCell ref="I25:J25"/>
    <mergeCell ref="I26:J26"/>
    <mergeCell ref="I27:J27"/>
    <mergeCell ref="B23:B24"/>
    <mergeCell ref="E23:E24"/>
    <mergeCell ref="H23:H24"/>
    <mergeCell ref="I23:J24"/>
    <mergeCell ref="H37:I37"/>
    <mergeCell ref="H38:I38"/>
    <mergeCell ref="H36:K36"/>
    <mergeCell ref="J37:K37"/>
    <mergeCell ref="J38:K38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G14:H14"/>
    <mergeCell ref="G15:H15"/>
    <mergeCell ref="B10:J10"/>
    <mergeCell ref="B11:B12"/>
    <mergeCell ref="C11:D12"/>
    <mergeCell ref="E11:I11"/>
    <mergeCell ref="J11:J12"/>
    <mergeCell ref="E12:F12"/>
    <mergeCell ref="G12:H12"/>
    <mergeCell ref="C13:D13"/>
    <mergeCell ref="C14:D14"/>
    <mergeCell ref="C15:D15"/>
    <mergeCell ref="E13:F13"/>
    <mergeCell ref="E14:F14"/>
    <mergeCell ref="E15:F15"/>
    <mergeCell ref="B8:D8"/>
    <mergeCell ref="E8:F8"/>
    <mergeCell ref="G8:H8"/>
    <mergeCell ref="I8:J8"/>
    <mergeCell ref="G13:H13"/>
    <mergeCell ref="I6:J6"/>
    <mergeCell ref="B7:D7"/>
    <mergeCell ref="E7:F7"/>
    <mergeCell ref="G7:H7"/>
    <mergeCell ref="I7:J7"/>
    <mergeCell ref="J40:K40"/>
    <mergeCell ref="B35:K35"/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</mergeCells>
  <pageMargins left="0" right="0" top="0.59055118110236227" bottom="0" header="0" footer="0"/>
  <pageSetup paperSize="9" scale="68" orientation="portrait" r:id="rId1"/>
  <ignoredErrors>
    <ignoredError sqref="I7 E27 G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opLeftCell="A7" workbookViewId="0">
      <selection activeCell="C13" sqref="C13:D13"/>
    </sheetView>
  </sheetViews>
  <sheetFormatPr defaultRowHeight="15" x14ac:dyDescent="0.25"/>
  <cols>
    <col min="1" max="1" width="1.85546875" customWidth="1"/>
    <col min="2" max="2" width="23.7109375" customWidth="1"/>
    <col min="3" max="3" width="10.5703125" customWidth="1"/>
    <col min="4" max="4" width="12.7109375" customWidth="1"/>
    <col min="5" max="5" width="12.85546875" customWidth="1"/>
    <col min="6" max="6" width="11.5703125" customWidth="1"/>
    <col min="7" max="7" width="12" customWidth="1"/>
    <col min="8" max="8" width="10.28515625" customWidth="1"/>
    <col min="9" max="9" width="14.7109375" style="124" customWidth="1"/>
    <col min="10" max="10" width="11.5703125" style="124" customWidth="1"/>
  </cols>
  <sheetData>
    <row r="2" spans="2:10" ht="46.5" customHeight="1" thickBot="1" x14ac:dyDescent="0.3">
      <c r="B2" s="414" t="s">
        <v>87</v>
      </c>
      <c r="C2" s="414"/>
      <c r="D2" s="254"/>
      <c r="E2" s="254"/>
      <c r="F2" s="254"/>
      <c r="G2" s="254"/>
      <c r="H2" s="254"/>
      <c r="I2" s="254"/>
    </row>
    <row r="3" spans="2:10" ht="68.25" customHeight="1" thickBot="1" x14ac:dyDescent="0.3">
      <c r="B3" s="394" t="s">
        <v>77</v>
      </c>
      <c r="C3" s="353" t="s">
        <v>81</v>
      </c>
      <c r="D3" s="274"/>
      <c r="E3" s="354" t="s">
        <v>83</v>
      </c>
      <c r="F3" s="355"/>
      <c r="G3" s="355"/>
      <c r="H3" s="332"/>
      <c r="I3" s="351" t="s">
        <v>82</v>
      </c>
      <c r="J3" s="351" t="s">
        <v>84</v>
      </c>
    </row>
    <row r="4" spans="2:10" ht="21" customHeight="1" thickBot="1" x14ac:dyDescent="0.3">
      <c r="B4" s="395"/>
      <c r="C4" s="334"/>
      <c r="D4" s="254"/>
      <c r="E4" s="405" t="s">
        <v>9</v>
      </c>
      <c r="F4" s="317"/>
      <c r="G4" s="275" t="s">
        <v>10</v>
      </c>
      <c r="H4" s="321"/>
      <c r="I4" s="352"/>
      <c r="J4" s="352"/>
    </row>
    <row r="5" spans="2:10" ht="21" customHeight="1" x14ac:dyDescent="0.25">
      <c r="B5" s="152" t="s">
        <v>70</v>
      </c>
      <c r="C5" s="410">
        <v>105075801.93000001</v>
      </c>
      <c r="D5" s="411"/>
      <c r="E5" s="412">
        <v>11491419.26</v>
      </c>
      <c r="F5" s="413"/>
      <c r="G5" s="412">
        <v>11491419.26</v>
      </c>
      <c r="H5" s="413"/>
      <c r="I5" s="151">
        <v>100</v>
      </c>
      <c r="J5" s="151">
        <v>100</v>
      </c>
    </row>
    <row r="6" spans="2:10" ht="21" customHeight="1" x14ac:dyDescent="0.25">
      <c r="B6" s="28" t="s">
        <v>71</v>
      </c>
      <c r="C6" s="400">
        <v>0</v>
      </c>
      <c r="D6" s="401"/>
      <c r="E6" s="402">
        <v>538927093.17999995</v>
      </c>
      <c r="F6" s="403"/>
      <c r="G6" s="404">
        <v>58401226.030000001</v>
      </c>
      <c r="H6" s="403"/>
      <c r="I6" s="150"/>
      <c r="J6" s="150"/>
    </row>
    <row r="7" spans="2:10" ht="21" customHeight="1" thickBot="1" x14ac:dyDescent="0.3">
      <c r="B7" s="49" t="s">
        <v>72</v>
      </c>
      <c r="C7" s="358">
        <v>0</v>
      </c>
      <c r="D7" s="359"/>
      <c r="E7" s="360">
        <v>245749386.38</v>
      </c>
      <c r="F7" s="361"/>
      <c r="G7" s="362">
        <v>33023791.609999999</v>
      </c>
      <c r="H7" s="361"/>
      <c r="I7" s="133"/>
      <c r="J7" s="133"/>
    </row>
    <row r="8" spans="2:10" ht="34.5" customHeight="1" thickBot="1" x14ac:dyDescent="0.3">
      <c r="B8" s="50" t="s">
        <v>5</v>
      </c>
      <c r="C8" s="282">
        <f>SUM(C5:C7)</f>
        <v>105075801.93000001</v>
      </c>
      <c r="D8" s="283"/>
      <c r="E8" s="271">
        <f>SUM(E5:E7)</f>
        <v>796167898.81999993</v>
      </c>
      <c r="F8" s="272"/>
      <c r="G8" s="271">
        <f>SUM(G5:G7)</f>
        <v>102916436.90000001</v>
      </c>
      <c r="H8" s="272"/>
      <c r="I8" s="134"/>
      <c r="J8" s="134"/>
    </row>
    <row r="9" spans="2:10" ht="21" customHeight="1" thickBot="1" x14ac:dyDescent="0.3">
      <c r="B9" s="48"/>
      <c r="C9" s="137"/>
      <c r="D9" s="138"/>
      <c r="E9" s="138"/>
      <c r="F9" s="138"/>
      <c r="G9" s="138"/>
      <c r="H9" s="138"/>
    </row>
    <row r="10" spans="2:10" ht="20.100000000000001" customHeight="1" thickBot="1" x14ac:dyDescent="0.3">
      <c r="B10" s="27" t="s">
        <v>40</v>
      </c>
      <c r="C10" s="396">
        <v>1575787.11</v>
      </c>
      <c r="D10" s="397"/>
      <c r="E10" s="374">
        <v>3456927.71</v>
      </c>
      <c r="F10" s="375"/>
      <c r="G10" s="374">
        <v>689160.34</v>
      </c>
      <c r="H10" s="375"/>
      <c r="I10" s="140"/>
      <c r="J10" s="135"/>
    </row>
    <row r="11" spans="2:10" ht="20.100000000000001" customHeight="1" thickBot="1" x14ac:dyDescent="0.3">
      <c r="B11" s="22" t="s">
        <v>41</v>
      </c>
      <c r="C11" s="398">
        <v>1503912.4</v>
      </c>
      <c r="D11" s="399"/>
      <c r="E11" s="366">
        <v>5904549.5099999998</v>
      </c>
      <c r="F11" s="367"/>
      <c r="G11" s="366">
        <v>407778.32</v>
      </c>
      <c r="H11" s="367"/>
      <c r="I11" s="125">
        <v>69</v>
      </c>
      <c r="J11" s="136"/>
    </row>
    <row r="12" spans="2:10" ht="20.100000000000001" customHeight="1" thickBot="1" x14ac:dyDescent="0.3">
      <c r="B12" s="22" t="s">
        <v>42</v>
      </c>
      <c r="C12" s="406">
        <v>8227945.8100000005</v>
      </c>
      <c r="D12" s="407"/>
      <c r="E12" s="368">
        <v>732174.13</v>
      </c>
      <c r="F12" s="369"/>
      <c r="G12" s="368">
        <v>732175.13</v>
      </c>
      <c r="H12" s="369"/>
      <c r="I12" s="141"/>
      <c r="J12" s="114"/>
    </row>
    <row r="13" spans="2:10" ht="20.100000000000001" customHeight="1" thickBot="1" x14ac:dyDescent="0.3">
      <c r="B13" s="22" t="s">
        <v>43</v>
      </c>
      <c r="C13" s="514">
        <v>5731354.2199999997</v>
      </c>
      <c r="D13" s="515"/>
      <c r="E13" s="370">
        <v>509985.12</v>
      </c>
      <c r="F13" s="371"/>
      <c r="G13" s="370">
        <v>509985.12</v>
      </c>
      <c r="H13" s="371"/>
      <c r="I13" s="209">
        <v>100</v>
      </c>
      <c r="J13" s="114"/>
    </row>
    <row r="14" spans="2:10" ht="20.100000000000001" customHeight="1" thickBot="1" x14ac:dyDescent="0.3">
      <c r="B14" s="22" t="s">
        <v>44</v>
      </c>
      <c r="C14" s="408">
        <v>1639257.86</v>
      </c>
      <c r="D14" s="409"/>
      <c r="E14" s="372">
        <v>3103457.96</v>
      </c>
      <c r="F14" s="373"/>
      <c r="G14" s="372">
        <v>340370.12</v>
      </c>
      <c r="H14" s="373"/>
      <c r="I14" s="210">
        <f>G14/E14</f>
        <v>0.10967447421134069</v>
      </c>
      <c r="J14" s="142"/>
    </row>
    <row r="15" spans="2:10" ht="20.100000000000001" customHeight="1" thickBot="1" x14ac:dyDescent="0.3">
      <c r="B15" s="22" t="s">
        <v>45</v>
      </c>
      <c r="C15" s="396">
        <v>2264406.21</v>
      </c>
      <c r="D15" s="397"/>
      <c r="E15" s="374">
        <v>23693287.079999998</v>
      </c>
      <c r="F15" s="375"/>
      <c r="G15" s="374">
        <v>1429894.71</v>
      </c>
      <c r="H15" s="375"/>
      <c r="I15" s="211"/>
      <c r="J15" s="119"/>
    </row>
    <row r="16" spans="2:10" ht="20.100000000000001" customHeight="1" thickBot="1" x14ac:dyDescent="0.3">
      <c r="B16" s="22" t="s">
        <v>46</v>
      </c>
      <c r="C16" s="408">
        <v>10004570.98</v>
      </c>
      <c r="D16" s="409"/>
      <c r="E16" s="372">
        <v>830846.41</v>
      </c>
      <c r="F16" s="373"/>
      <c r="G16" s="372">
        <v>830846.41</v>
      </c>
      <c r="H16" s="373"/>
      <c r="I16" s="212">
        <v>1</v>
      </c>
      <c r="J16" s="143"/>
    </row>
    <row r="17" spans="2:10" ht="20.100000000000001" customHeight="1" thickBot="1" x14ac:dyDescent="0.3">
      <c r="B17" s="22" t="s">
        <v>47</v>
      </c>
      <c r="C17" s="372">
        <v>4845346.4400000004</v>
      </c>
      <c r="D17" s="376"/>
      <c r="E17" s="391">
        <v>158905559.38999999</v>
      </c>
      <c r="F17" s="392"/>
      <c r="G17" s="389">
        <v>9126102.8900000006</v>
      </c>
      <c r="H17" s="390"/>
      <c r="I17" s="211"/>
      <c r="J17" s="119"/>
    </row>
    <row r="18" spans="2:10" ht="20.100000000000001" customHeight="1" thickBot="1" x14ac:dyDescent="0.3">
      <c r="B18" s="22" t="s">
        <v>48</v>
      </c>
      <c r="C18" s="408">
        <v>903768.46</v>
      </c>
      <c r="D18" s="409"/>
      <c r="E18" s="372">
        <v>3278694.57</v>
      </c>
      <c r="F18" s="373"/>
      <c r="G18" s="372">
        <v>591430.37</v>
      </c>
      <c r="H18" s="376"/>
      <c r="I18" s="210"/>
      <c r="J18" s="143"/>
    </row>
    <row r="19" spans="2:10" ht="20.100000000000001" customHeight="1" thickBot="1" x14ac:dyDescent="0.3">
      <c r="B19" s="22" t="s">
        <v>49</v>
      </c>
      <c r="C19" s="408">
        <v>1031818.69</v>
      </c>
      <c r="D19" s="409"/>
      <c r="E19" s="372">
        <v>320048.08</v>
      </c>
      <c r="F19" s="373"/>
      <c r="G19" s="372">
        <v>199898.82</v>
      </c>
      <c r="H19" s="373"/>
      <c r="I19" s="211">
        <v>62.45</v>
      </c>
      <c r="J19" s="119"/>
    </row>
    <row r="20" spans="2:10" ht="20.100000000000001" customHeight="1" thickBot="1" x14ac:dyDescent="0.3">
      <c r="B20" s="22" t="s">
        <v>50</v>
      </c>
      <c r="C20" s="427">
        <v>2301177.36</v>
      </c>
      <c r="D20" s="428"/>
      <c r="E20" s="380">
        <v>13408255.470000001</v>
      </c>
      <c r="F20" s="381"/>
      <c r="G20" s="377">
        <v>1070300.05</v>
      </c>
      <c r="H20" s="378"/>
      <c r="I20" s="213">
        <v>0.08</v>
      </c>
      <c r="J20" s="132"/>
    </row>
    <row r="21" spans="2:10" ht="20.100000000000001" customHeight="1" thickBot="1" x14ac:dyDescent="0.3">
      <c r="B21" s="22" t="s">
        <v>51</v>
      </c>
      <c r="C21" s="387">
        <v>4069168.53</v>
      </c>
      <c r="D21" s="425"/>
      <c r="E21" s="372">
        <v>320192.15000000002</v>
      </c>
      <c r="F21" s="376"/>
      <c r="G21" s="372">
        <v>279429.64</v>
      </c>
      <c r="H21" s="376"/>
      <c r="I21" s="211">
        <v>87</v>
      </c>
      <c r="J21" s="132"/>
    </row>
    <row r="22" spans="2:10" ht="20.100000000000001" customHeight="1" thickBot="1" x14ac:dyDescent="0.3">
      <c r="B22" s="22" t="s">
        <v>52</v>
      </c>
      <c r="C22" s="396">
        <v>285118.63</v>
      </c>
      <c r="D22" s="426"/>
      <c r="E22" s="374">
        <v>67142.89</v>
      </c>
      <c r="F22" s="379"/>
      <c r="G22" s="374">
        <v>59249.48</v>
      </c>
      <c r="H22" s="379"/>
      <c r="I22" s="211"/>
      <c r="J22" s="132"/>
    </row>
    <row r="23" spans="2:10" ht="20.100000000000001" customHeight="1" thickBot="1" x14ac:dyDescent="0.3">
      <c r="B23" s="22" t="s">
        <v>53</v>
      </c>
      <c r="C23" s="396">
        <v>8582860.7300000004</v>
      </c>
      <c r="D23" s="397"/>
      <c r="E23" s="374">
        <v>619647.43000000005</v>
      </c>
      <c r="F23" s="375"/>
      <c r="G23" s="374">
        <v>619647.43000000005</v>
      </c>
      <c r="H23" s="375"/>
      <c r="I23" s="214"/>
      <c r="J23" s="115"/>
    </row>
    <row r="24" spans="2:10" ht="20.100000000000001" customHeight="1" thickBot="1" x14ac:dyDescent="0.3">
      <c r="B24" s="22" t="s">
        <v>54</v>
      </c>
      <c r="C24" s="372">
        <v>4668232.8899999997</v>
      </c>
      <c r="D24" s="376"/>
      <c r="E24" s="372">
        <v>51108087.090000004</v>
      </c>
      <c r="F24" s="376"/>
      <c r="G24" s="372">
        <v>2329797.6</v>
      </c>
      <c r="H24" s="376"/>
      <c r="I24" s="215">
        <v>5</v>
      </c>
      <c r="J24" s="120"/>
    </row>
    <row r="25" spans="2:10" ht="20.100000000000001" customHeight="1" thickBot="1" x14ac:dyDescent="0.3">
      <c r="B25" s="22" t="s">
        <v>55</v>
      </c>
      <c r="C25" s="427">
        <v>1500897.63</v>
      </c>
      <c r="D25" s="373"/>
      <c r="E25" s="374">
        <v>4637798.3600000003</v>
      </c>
      <c r="F25" s="375"/>
      <c r="G25" s="374">
        <v>152726.91</v>
      </c>
      <c r="H25" s="375"/>
      <c r="I25" s="211"/>
      <c r="J25" s="125"/>
    </row>
    <row r="26" spans="2:10" ht="20.100000000000001" customHeight="1" thickBot="1" x14ac:dyDescent="0.3">
      <c r="B26" s="22" t="s">
        <v>56</v>
      </c>
      <c r="C26" s="415">
        <v>6414296.6100000003</v>
      </c>
      <c r="D26" s="416"/>
      <c r="E26" s="417">
        <v>30465220.07</v>
      </c>
      <c r="F26" s="418"/>
      <c r="G26" s="421">
        <v>2918487.44</v>
      </c>
      <c r="H26" s="422"/>
      <c r="I26" s="211"/>
      <c r="J26" s="132"/>
    </row>
    <row r="27" spans="2:10" ht="20.100000000000001" customHeight="1" thickBot="1" x14ac:dyDescent="0.3">
      <c r="B27" s="65" t="s">
        <v>57</v>
      </c>
      <c r="C27" s="387">
        <v>0</v>
      </c>
      <c r="D27" s="373"/>
      <c r="E27" s="419">
        <v>45357481.859999999</v>
      </c>
      <c r="F27" s="420"/>
      <c r="G27" s="423">
        <v>4349930.32</v>
      </c>
      <c r="H27" s="424"/>
      <c r="I27" s="216">
        <v>10</v>
      </c>
      <c r="J27" s="123"/>
    </row>
    <row r="28" spans="2:10" ht="20.100000000000001" customHeight="1" thickBot="1" x14ac:dyDescent="0.3">
      <c r="B28" s="65" t="s">
        <v>58</v>
      </c>
      <c r="C28" s="382">
        <v>175122.66</v>
      </c>
      <c r="D28" s="382"/>
      <c r="E28" s="363">
        <v>28286090.559999999</v>
      </c>
      <c r="F28" s="363"/>
      <c r="G28" s="363">
        <v>3179756.47</v>
      </c>
      <c r="H28" s="363"/>
      <c r="I28" s="217">
        <v>11</v>
      </c>
      <c r="J28" s="144"/>
    </row>
    <row r="29" spans="2:10" ht="20.100000000000001" customHeight="1" thickBot="1" x14ac:dyDescent="0.3">
      <c r="B29" s="65" t="s">
        <v>59</v>
      </c>
      <c r="C29" s="385">
        <v>184996.74</v>
      </c>
      <c r="D29" s="386"/>
      <c r="E29" s="383">
        <v>50827926.310000002</v>
      </c>
      <c r="F29" s="384"/>
      <c r="G29" s="364">
        <v>5292296.76</v>
      </c>
      <c r="H29" s="365"/>
      <c r="I29" s="218">
        <v>10</v>
      </c>
      <c r="J29" s="121"/>
    </row>
    <row r="30" spans="2:10" ht="20.100000000000001" customHeight="1" thickBot="1" x14ac:dyDescent="0.3">
      <c r="B30" s="65" t="s">
        <v>60</v>
      </c>
      <c r="C30" s="387">
        <v>0</v>
      </c>
      <c r="D30" s="373"/>
      <c r="E30" s="363">
        <v>39588145.280000001</v>
      </c>
      <c r="F30" s="363"/>
      <c r="G30" s="363">
        <v>4485119.49</v>
      </c>
      <c r="H30" s="363"/>
      <c r="I30" s="204">
        <v>9</v>
      </c>
      <c r="J30" s="121"/>
    </row>
    <row r="31" spans="2:10" ht="20.100000000000001" customHeight="1" thickBot="1" x14ac:dyDescent="0.3">
      <c r="B31" s="65" t="s">
        <v>61</v>
      </c>
      <c r="C31" s="387">
        <v>0</v>
      </c>
      <c r="D31" s="373"/>
      <c r="E31" s="363">
        <v>48595590.509999998</v>
      </c>
      <c r="F31" s="363"/>
      <c r="G31" s="363">
        <v>7091332.04</v>
      </c>
      <c r="H31" s="363"/>
      <c r="I31" s="204">
        <v>0.15</v>
      </c>
      <c r="J31" s="121"/>
    </row>
    <row r="32" spans="2:10" ht="20.100000000000001" customHeight="1" thickBot="1" x14ac:dyDescent="0.3">
      <c r="B32" s="65" t="s">
        <v>73</v>
      </c>
      <c r="C32" s="358">
        <v>0</v>
      </c>
      <c r="D32" s="388"/>
      <c r="E32" s="393">
        <v>34206644.75</v>
      </c>
      <c r="F32" s="388"/>
      <c r="G32" s="372">
        <v>3668086.69</v>
      </c>
      <c r="H32" s="373"/>
      <c r="I32" s="219">
        <v>10.72</v>
      </c>
      <c r="J32" s="116"/>
    </row>
    <row r="33" spans="2:10" ht="42" customHeight="1" thickBot="1" x14ac:dyDescent="0.3">
      <c r="B33" s="23" t="s">
        <v>5</v>
      </c>
      <c r="C33" s="356">
        <f>SUM(C10:C32)</f>
        <v>65910039.960000008</v>
      </c>
      <c r="D33" s="357"/>
      <c r="E33" s="356">
        <f>SUM(E10:E32)</f>
        <v>548223752.68999994</v>
      </c>
      <c r="F33" s="357"/>
      <c r="G33" s="356">
        <f>SUM(G10:G32)</f>
        <v>50353802.550000004</v>
      </c>
      <c r="H33" s="357"/>
      <c r="I33" s="205"/>
      <c r="J33" s="122"/>
    </row>
    <row r="34" spans="2:10" ht="15.75" thickBot="1" x14ac:dyDescent="0.3">
      <c r="C34" s="139"/>
      <c r="D34" s="138"/>
      <c r="E34" s="138"/>
      <c r="F34" s="138"/>
      <c r="G34" s="138"/>
      <c r="H34" s="138"/>
    </row>
    <row r="35" spans="2:10" ht="57" customHeight="1" thickBot="1" x14ac:dyDescent="0.3">
      <c r="B35" s="3" t="s">
        <v>15</v>
      </c>
      <c r="C35" s="350">
        <f>SUM(C8+C33)</f>
        <v>170985841.89000002</v>
      </c>
      <c r="D35" s="272"/>
      <c r="E35" s="350">
        <f t="shared" ref="E35" si="0">SUM(E8+E33)</f>
        <v>1344391651.5099998</v>
      </c>
      <c r="F35" s="272"/>
      <c r="G35" s="350">
        <f t="shared" ref="G35" si="1">SUM(G8+G33)</f>
        <v>153270239.45000002</v>
      </c>
      <c r="H35" s="272"/>
      <c r="I35" s="134"/>
      <c r="J35" s="134"/>
    </row>
  </sheetData>
  <mergeCells count="95">
    <mergeCell ref="B2:I2"/>
    <mergeCell ref="C26:D26"/>
    <mergeCell ref="C27:D27"/>
    <mergeCell ref="E26:F26"/>
    <mergeCell ref="E27:F27"/>
    <mergeCell ref="G26:H26"/>
    <mergeCell ref="G27:H27"/>
    <mergeCell ref="C21:D21"/>
    <mergeCell ref="C22:D22"/>
    <mergeCell ref="C23:D23"/>
    <mergeCell ref="C24:D24"/>
    <mergeCell ref="C25:D25"/>
    <mergeCell ref="C16:D16"/>
    <mergeCell ref="C18:D18"/>
    <mergeCell ref="C19:D19"/>
    <mergeCell ref="C20:D20"/>
    <mergeCell ref="I3:I4"/>
    <mergeCell ref="C12:D12"/>
    <mergeCell ref="C13:D13"/>
    <mergeCell ref="C14:D14"/>
    <mergeCell ref="C15:D15"/>
    <mergeCell ref="C5:D5"/>
    <mergeCell ref="E5:F5"/>
    <mergeCell ref="G5:H5"/>
    <mergeCell ref="B3:B4"/>
    <mergeCell ref="C10:D10"/>
    <mergeCell ref="E10:F10"/>
    <mergeCell ref="G10:H10"/>
    <mergeCell ref="C11:D11"/>
    <mergeCell ref="C6:D6"/>
    <mergeCell ref="E6:F6"/>
    <mergeCell ref="G6:H6"/>
    <mergeCell ref="E4:F4"/>
    <mergeCell ref="G4:H4"/>
    <mergeCell ref="C29:D29"/>
    <mergeCell ref="C30:D30"/>
    <mergeCell ref="C31:D31"/>
    <mergeCell ref="C32:D32"/>
    <mergeCell ref="G17:H17"/>
    <mergeCell ref="C17:D17"/>
    <mergeCell ref="E17:F17"/>
    <mergeCell ref="E31:F31"/>
    <mergeCell ref="E32:F32"/>
    <mergeCell ref="G25:H25"/>
    <mergeCell ref="E30:F30"/>
    <mergeCell ref="E24:F24"/>
    <mergeCell ref="E25:F25"/>
    <mergeCell ref="G31:H31"/>
    <mergeCell ref="G32:H32"/>
    <mergeCell ref="C33:D33"/>
    <mergeCell ref="E11:F11"/>
    <mergeCell ref="E12:F12"/>
    <mergeCell ref="E13:F13"/>
    <mergeCell ref="E14:F14"/>
    <mergeCell ref="E15:F15"/>
    <mergeCell ref="E16:F16"/>
    <mergeCell ref="E18:F18"/>
    <mergeCell ref="E19:F19"/>
    <mergeCell ref="E20:F20"/>
    <mergeCell ref="E21:F21"/>
    <mergeCell ref="E22:F22"/>
    <mergeCell ref="E23:F23"/>
    <mergeCell ref="C28:D28"/>
    <mergeCell ref="E28:F28"/>
    <mergeCell ref="E29:F29"/>
    <mergeCell ref="E33:F33"/>
    <mergeCell ref="G11:H11"/>
    <mergeCell ref="G12:H12"/>
    <mergeCell ref="G13:H13"/>
    <mergeCell ref="G14:H14"/>
    <mergeCell ref="G15:H15"/>
    <mergeCell ref="G16:H16"/>
    <mergeCell ref="G18:H18"/>
    <mergeCell ref="G19:H19"/>
    <mergeCell ref="G20:H20"/>
    <mergeCell ref="G21:H21"/>
    <mergeCell ref="G22:H22"/>
    <mergeCell ref="G23:H23"/>
    <mergeCell ref="G24:H24"/>
    <mergeCell ref="C35:D35"/>
    <mergeCell ref="E35:F35"/>
    <mergeCell ref="G35:H35"/>
    <mergeCell ref="J3:J4"/>
    <mergeCell ref="C3:D4"/>
    <mergeCell ref="E3:H3"/>
    <mergeCell ref="G33:H33"/>
    <mergeCell ref="C8:D8"/>
    <mergeCell ref="E8:F8"/>
    <mergeCell ref="G8:H8"/>
    <mergeCell ref="C7:D7"/>
    <mergeCell ref="E7:F7"/>
    <mergeCell ref="G7:H7"/>
    <mergeCell ref="G28:H28"/>
    <mergeCell ref="G29:H29"/>
    <mergeCell ref="G30:H30"/>
  </mergeCells>
  <pageMargins left="0.39370078740157483" right="0" top="0" bottom="0" header="0" footer="0"/>
  <pageSetup paperSize="9" scale="80" orientation="portrait" r:id="rId1"/>
  <ignoredErrors>
    <ignoredError sqref="F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topLeftCell="A19" workbookViewId="0">
      <selection activeCell="B2" sqref="B2:I2"/>
    </sheetView>
  </sheetViews>
  <sheetFormatPr defaultRowHeight="15" x14ac:dyDescent="0.25"/>
  <cols>
    <col min="1" max="1" width="6.7109375" customWidth="1"/>
    <col min="2" max="2" width="23.7109375" customWidth="1"/>
    <col min="3" max="3" width="10.42578125" customWidth="1"/>
    <col min="4" max="4" width="3.42578125" customWidth="1"/>
    <col min="5" max="5" width="12.28515625" customWidth="1"/>
    <col min="6" max="6" width="3.85546875" customWidth="1"/>
    <col min="7" max="7" width="7.5703125" customWidth="1"/>
    <col min="8" max="8" width="5.28515625" customWidth="1"/>
    <col min="9" max="9" width="9.85546875" bestFit="1" customWidth="1"/>
  </cols>
  <sheetData>
    <row r="2" spans="2:9" ht="24.75" customHeight="1" x14ac:dyDescent="0.25">
      <c r="B2" s="447" t="s">
        <v>88</v>
      </c>
      <c r="C2" s="447"/>
      <c r="D2" s="447"/>
      <c r="E2" s="447"/>
      <c r="F2" s="447"/>
      <c r="G2" s="448"/>
      <c r="H2" s="448"/>
      <c r="I2" s="448"/>
    </row>
    <row r="3" spans="2:9" ht="15.75" thickBot="1" x14ac:dyDescent="0.3"/>
    <row r="4" spans="2:9" ht="22.5" customHeight="1" x14ac:dyDescent="0.25">
      <c r="B4" s="39" t="s">
        <v>62</v>
      </c>
      <c r="C4" s="443" t="s">
        <v>63</v>
      </c>
      <c r="D4" s="444"/>
      <c r="E4" s="440" t="s">
        <v>64</v>
      </c>
      <c r="F4" s="441"/>
      <c r="G4" s="440" t="s">
        <v>65</v>
      </c>
      <c r="H4" s="440"/>
      <c r="I4" s="37" t="s">
        <v>5</v>
      </c>
    </row>
    <row r="5" spans="2:9" ht="19.5" customHeight="1" x14ac:dyDescent="0.25">
      <c r="B5" s="40" t="s">
        <v>66</v>
      </c>
      <c r="C5" s="445">
        <v>5921</v>
      </c>
      <c r="D5" s="446"/>
      <c r="E5" s="442">
        <v>932</v>
      </c>
      <c r="F5" s="442"/>
      <c r="G5" s="442">
        <v>1366</v>
      </c>
      <c r="H5" s="442"/>
      <c r="I5" s="233">
        <f>SUM(C5:H5)</f>
        <v>8219</v>
      </c>
    </row>
    <row r="6" spans="2:9" ht="19.5" customHeight="1" x14ac:dyDescent="0.25">
      <c r="B6" s="40" t="s">
        <v>67</v>
      </c>
      <c r="C6" s="445">
        <v>5465</v>
      </c>
      <c r="D6" s="446"/>
      <c r="E6" s="442">
        <v>2319</v>
      </c>
      <c r="F6" s="442"/>
      <c r="G6" s="442">
        <v>936</v>
      </c>
      <c r="H6" s="442"/>
      <c r="I6" s="233">
        <f t="shared" ref="I6:I7" si="0">SUM(C6:H6)</f>
        <v>8720</v>
      </c>
    </row>
    <row r="7" spans="2:9" ht="27.75" customHeight="1" thickBot="1" x14ac:dyDescent="0.3">
      <c r="B7" s="41" t="s">
        <v>5</v>
      </c>
      <c r="C7" s="438">
        <f>SUM(C5:C6)</f>
        <v>11386</v>
      </c>
      <c r="D7" s="439"/>
      <c r="E7" s="438">
        <f t="shared" ref="E7" si="1">SUM(E5:E6)</f>
        <v>3251</v>
      </c>
      <c r="F7" s="439"/>
      <c r="G7" s="438">
        <f t="shared" ref="G7" si="2">SUM(G5:G6)</f>
        <v>2302</v>
      </c>
      <c r="H7" s="439"/>
      <c r="I7" s="234">
        <f t="shared" si="0"/>
        <v>16939</v>
      </c>
    </row>
    <row r="8" spans="2:9" ht="16.5" thickBot="1" x14ac:dyDescent="0.3">
      <c r="B8" s="24"/>
      <c r="C8" s="235"/>
      <c r="D8" s="235"/>
      <c r="E8" s="235"/>
      <c r="F8" s="235"/>
      <c r="G8" s="236"/>
      <c r="H8" s="236"/>
      <c r="I8" s="236"/>
    </row>
    <row r="9" spans="2:9" ht="16.5" thickBot="1" x14ac:dyDescent="0.3">
      <c r="B9" s="59" t="s">
        <v>57</v>
      </c>
      <c r="C9" s="429">
        <v>751</v>
      </c>
      <c r="D9" s="429"/>
      <c r="E9" s="429">
        <v>684</v>
      </c>
      <c r="F9" s="429"/>
      <c r="G9" s="429">
        <v>280</v>
      </c>
      <c r="H9" s="429"/>
      <c r="I9" s="237">
        <f>SUM(C9:H9)</f>
        <v>1715</v>
      </c>
    </row>
    <row r="10" spans="2:9" ht="16.5" thickBot="1" x14ac:dyDescent="0.3">
      <c r="B10" s="77" t="s">
        <v>58</v>
      </c>
      <c r="C10" s="433">
        <v>663</v>
      </c>
      <c r="D10" s="433"/>
      <c r="E10" s="433">
        <v>555</v>
      </c>
      <c r="F10" s="433"/>
      <c r="G10" s="433">
        <v>135</v>
      </c>
      <c r="H10" s="433"/>
      <c r="I10" s="237">
        <f t="shared" ref="I10:I31" si="3">SUM(C10:H10)</f>
        <v>1353</v>
      </c>
    </row>
    <row r="11" spans="2:9" ht="16.5" thickBot="1" x14ac:dyDescent="0.3">
      <c r="B11" s="77" t="s">
        <v>59</v>
      </c>
      <c r="C11" s="432">
        <v>1217</v>
      </c>
      <c r="D11" s="432"/>
      <c r="E11" s="432">
        <v>986</v>
      </c>
      <c r="F11" s="432"/>
      <c r="G11" s="432">
        <v>227</v>
      </c>
      <c r="H11" s="432"/>
      <c r="I11" s="237">
        <f t="shared" si="3"/>
        <v>2430</v>
      </c>
    </row>
    <row r="12" spans="2:9" ht="16.5" thickBot="1" x14ac:dyDescent="0.3">
      <c r="B12" s="77" t="s">
        <v>60</v>
      </c>
      <c r="C12" s="433">
        <v>1743</v>
      </c>
      <c r="D12" s="433"/>
      <c r="E12" s="433">
        <v>644</v>
      </c>
      <c r="F12" s="433"/>
      <c r="G12" s="433">
        <v>184</v>
      </c>
      <c r="H12" s="433"/>
      <c r="I12" s="237">
        <f t="shared" si="3"/>
        <v>2571</v>
      </c>
    </row>
    <row r="13" spans="2:9" ht="16.5" thickBot="1" x14ac:dyDescent="0.3">
      <c r="B13" s="77" t="s">
        <v>61</v>
      </c>
      <c r="C13" s="433">
        <v>1041</v>
      </c>
      <c r="D13" s="433"/>
      <c r="E13" s="433">
        <v>1109</v>
      </c>
      <c r="F13" s="433"/>
      <c r="G13" s="433">
        <v>240</v>
      </c>
      <c r="H13" s="433"/>
      <c r="I13" s="237">
        <f t="shared" si="3"/>
        <v>2390</v>
      </c>
    </row>
    <row r="14" spans="2:9" ht="16.5" thickBot="1" x14ac:dyDescent="0.3">
      <c r="B14" s="77" t="s">
        <v>73</v>
      </c>
      <c r="C14" s="431">
        <v>549</v>
      </c>
      <c r="D14" s="431"/>
      <c r="E14" s="431">
        <v>275</v>
      </c>
      <c r="F14" s="431"/>
      <c r="G14" s="431">
        <v>180</v>
      </c>
      <c r="H14" s="431"/>
      <c r="I14" s="237">
        <f t="shared" si="3"/>
        <v>1004</v>
      </c>
    </row>
    <row r="15" spans="2:9" ht="16.5" thickBot="1" x14ac:dyDescent="0.3">
      <c r="B15" s="77" t="s">
        <v>40</v>
      </c>
      <c r="C15" s="431">
        <v>343</v>
      </c>
      <c r="D15" s="431"/>
      <c r="E15" s="431">
        <v>186</v>
      </c>
      <c r="F15" s="431"/>
      <c r="G15" s="431">
        <v>62</v>
      </c>
      <c r="H15" s="431"/>
      <c r="I15" s="237">
        <f t="shared" si="3"/>
        <v>591</v>
      </c>
    </row>
    <row r="16" spans="2:9" ht="16.5" thickBot="1" x14ac:dyDescent="0.3">
      <c r="B16" s="77" t="s">
        <v>41</v>
      </c>
      <c r="C16" s="430">
        <v>53</v>
      </c>
      <c r="D16" s="430"/>
      <c r="E16" s="430">
        <v>220</v>
      </c>
      <c r="F16" s="430"/>
      <c r="G16" s="430">
        <v>13</v>
      </c>
      <c r="H16" s="430"/>
      <c r="I16" s="237">
        <f t="shared" si="3"/>
        <v>286</v>
      </c>
    </row>
    <row r="17" spans="2:9" ht="16.5" thickBot="1" x14ac:dyDescent="0.3">
      <c r="B17" s="77" t="s">
        <v>42</v>
      </c>
      <c r="C17" s="437">
        <v>0</v>
      </c>
      <c r="D17" s="437"/>
      <c r="E17" s="437">
        <v>0</v>
      </c>
      <c r="F17" s="437"/>
      <c r="G17" s="437">
        <v>0</v>
      </c>
      <c r="H17" s="437"/>
      <c r="I17" s="237">
        <f t="shared" si="3"/>
        <v>0</v>
      </c>
    </row>
    <row r="18" spans="2:9" ht="16.5" thickBot="1" x14ac:dyDescent="0.3">
      <c r="B18" s="77" t="s">
        <v>43</v>
      </c>
      <c r="C18" s="437">
        <v>0</v>
      </c>
      <c r="D18" s="437"/>
      <c r="E18" s="437">
        <v>0</v>
      </c>
      <c r="F18" s="437"/>
      <c r="G18" s="437">
        <v>0</v>
      </c>
      <c r="H18" s="437"/>
      <c r="I18" s="237">
        <f t="shared" si="3"/>
        <v>0</v>
      </c>
    </row>
    <row r="19" spans="2:9" ht="16.5" thickBot="1" x14ac:dyDescent="0.3">
      <c r="B19" s="77" t="s">
        <v>44</v>
      </c>
      <c r="C19" s="431">
        <v>139</v>
      </c>
      <c r="D19" s="431"/>
      <c r="E19" s="431">
        <v>301</v>
      </c>
      <c r="F19" s="431"/>
      <c r="G19" s="431">
        <v>15</v>
      </c>
      <c r="H19" s="431"/>
      <c r="I19" s="237">
        <f t="shared" si="3"/>
        <v>455</v>
      </c>
    </row>
    <row r="20" spans="2:9" ht="16.5" thickBot="1" x14ac:dyDescent="0.3">
      <c r="B20" s="77" t="s">
        <v>45</v>
      </c>
      <c r="C20" s="431">
        <v>339</v>
      </c>
      <c r="D20" s="431"/>
      <c r="E20" s="431">
        <v>206</v>
      </c>
      <c r="F20" s="431"/>
      <c r="G20" s="431">
        <v>29</v>
      </c>
      <c r="H20" s="431"/>
      <c r="I20" s="237">
        <f t="shared" si="3"/>
        <v>574</v>
      </c>
    </row>
    <row r="21" spans="2:9" ht="16.5" thickBot="1" x14ac:dyDescent="0.3">
      <c r="B21" s="77" t="s">
        <v>46</v>
      </c>
      <c r="C21" s="437">
        <v>0</v>
      </c>
      <c r="D21" s="437"/>
      <c r="E21" s="437">
        <v>0</v>
      </c>
      <c r="F21" s="437"/>
      <c r="G21" s="437">
        <v>0</v>
      </c>
      <c r="H21" s="437"/>
      <c r="I21" s="237">
        <f t="shared" si="3"/>
        <v>0</v>
      </c>
    </row>
    <row r="22" spans="2:9" ht="16.5" thickBot="1" x14ac:dyDescent="0.3">
      <c r="B22" s="77" t="s">
        <v>47</v>
      </c>
      <c r="C22" s="437">
        <v>0</v>
      </c>
      <c r="D22" s="437"/>
      <c r="E22" s="437">
        <v>0</v>
      </c>
      <c r="F22" s="437"/>
      <c r="G22" s="437">
        <v>0</v>
      </c>
      <c r="H22" s="437"/>
      <c r="I22" s="237">
        <f t="shared" si="3"/>
        <v>0</v>
      </c>
    </row>
    <row r="23" spans="2:9" ht="16.5" thickBot="1" x14ac:dyDescent="0.3">
      <c r="B23" s="77" t="s">
        <v>48</v>
      </c>
      <c r="C23" s="431">
        <v>170</v>
      </c>
      <c r="D23" s="431"/>
      <c r="E23" s="431">
        <v>123</v>
      </c>
      <c r="F23" s="431"/>
      <c r="G23" s="431">
        <v>13</v>
      </c>
      <c r="H23" s="431"/>
      <c r="I23" s="237">
        <f t="shared" si="3"/>
        <v>306</v>
      </c>
    </row>
    <row r="24" spans="2:9" ht="16.5" thickBot="1" x14ac:dyDescent="0.3">
      <c r="B24" s="77" t="s">
        <v>49</v>
      </c>
      <c r="C24" s="431">
        <v>84</v>
      </c>
      <c r="D24" s="431"/>
      <c r="E24" s="431">
        <v>172</v>
      </c>
      <c r="F24" s="431"/>
      <c r="G24" s="431">
        <v>15</v>
      </c>
      <c r="H24" s="431"/>
      <c r="I24" s="237">
        <f t="shared" si="3"/>
        <v>271</v>
      </c>
    </row>
    <row r="25" spans="2:9" ht="16.5" thickBot="1" x14ac:dyDescent="0.3">
      <c r="B25" s="77" t="s">
        <v>50</v>
      </c>
      <c r="C25" s="436">
        <v>381</v>
      </c>
      <c r="D25" s="436"/>
      <c r="E25" s="436">
        <v>434</v>
      </c>
      <c r="F25" s="436"/>
      <c r="G25" s="436">
        <v>106</v>
      </c>
      <c r="H25" s="436"/>
      <c r="I25" s="237">
        <f t="shared" si="3"/>
        <v>921</v>
      </c>
    </row>
    <row r="26" spans="2:9" ht="16.5" thickBot="1" x14ac:dyDescent="0.3">
      <c r="B26" s="77" t="s">
        <v>51</v>
      </c>
      <c r="C26" s="437">
        <v>0</v>
      </c>
      <c r="D26" s="437"/>
      <c r="E26" s="437">
        <v>0</v>
      </c>
      <c r="F26" s="437"/>
      <c r="G26" s="437">
        <v>0</v>
      </c>
      <c r="H26" s="437"/>
      <c r="I26" s="237">
        <f t="shared" si="3"/>
        <v>0</v>
      </c>
    </row>
    <row r="27" spans="2:9" ht="16.5" thickBot="1" x14ac:dyDescent="0.3">
      <c r="B27" s="77" t="s">
        <v>52</v>
      </c>
      <c r="C27" s="431">
        <v>20</v>
      </c>
      <c r="D27" s="431"/>
      <c r="E27" s="431">
        <v>35</v>
      </c>
      <c r="F27" s="431"/>
      <c r="G27" s="431">
        <v>6</v>
      </c>
      <c r="H27" s="431"/>
      <c r="I27" s="237">
        <f t="shared" si="3"/>
        <v>61</v>
      </c>
    </row>
    <row r="28" spans="2:9" ht="16.5" thickBot="1" x14ac:dyDescent="0.3">
      <c r="B28" s="77" t="s">
        <v>53</v>
      </c>
      <c r="C28" s="437">
        <v>0</v>
      </c>
      <c r="D28" s="437"/>
      <c r="E28" s="437">
        <v>0</v>
      </c>
      <c r="F28" s="437"/>
      <c r="G28" s="437">
        <v>0</v>
      </c>
      <c r="H28" s="437"/>
      <c r="I28" s="237">
        <f t="shared" si="3"/>
        <v>0</v>
      </c>
    </row>
    <row r="29" spans="2:9" ht="16.5" thickBot="1" x14ac:dyDescent="0.3">
      <c r="B29" s="77" t="s">
        <v>54</v>
      </c>
      <c r="C29" s="436">
        <v>821</v>
      </c>
      <c r="D29" s="436"/>
      <c r="E29" s="436">
        <v>405</v>
      </c>
      <c r="F29" s="436"/>
      <c r="G29" s="436">
        <v>142</v>
      </c>
      <c r="H29" s="436"/>
      <c r="I29" s="237">
        <f t="shared" si="3"/>
        <v>1368</v>
      </c>
    </row>
    <row r="30" spans="2:9" ht="16.5" thickBot="1" x14ac:dyDescent="0.3">
      <c r="B30" s="77" t="s">
        <v>55</v>
      </c>
      <c r="C30" s="431">
        <v>250</v>
      </c>
      <c r="D30" s="431"/>
      <c r="E30" s="431">
        <v>305</v>
      </c>
      <c r="F30" s="431"/>
      <c r="G30" s="431">
        <v>79</v>
      </c>
      <c r="H30" s="431"/>
      <c r="I30" s="237">
        <f t="shared" si="3"/>
        <v>634</v>
      </c>
    </row>
    <row r="31" spans="2:9" ht="16.5" thickBot="1" x14ac:dyDescent="0.3">
      <c r="B31" s="77" t="s">
        <v>56</v>
      </c>
      <c r="C31" s="431">
        <v>579</v>
      </c>
      <c r="D31" s="431"/>
      <c r="E31" s="431">
        <v>683</v>
      </c>
      <c r="F31" s="431"/>
      <c r="G31" s="431">
        <v>85</v>
      </c>
      <c r="H31" s="431"/>
      <c r="I31" s="237">
        <f t="shared" si="3"/>
        <v>1347</v>
      </c>
    </row>
    <row r="32" spans="2:9" ht="30.75" customHeight="1" thickBot="1" x14ac:dyDescent="0.3">
      <c r="B32" s="78" t="s">
        <v>5</v>
      </c>
      <c r="C32" s="449">
        <f>SUM(C9:C31)</f>
        <v>9143</v>
      </c>
      <c r="D32" s="449"/>
      <c r="E32" s="449">
        <f t="shared" ref="E32" si="4">SUM(E9:E31)</f>
        <v>7323</v>
      </c>
      <c r="F32" s="449"/>
      <c r="G32" s="449">
        <f t="shared" ref="G32" si="5">SUM(G9:G31)</f>
        <v>1811</v>
      </c>
      <c r="H32" s="449"/>
      <c r="I32" s="238">
        <f>SUM(C32:H32)</f>
        <v>18277</v>
      </c>
    </row>
    <row r="33" spans="2:9" ht="16.5" thickBot="1" x14ac:dyDescent="0.3">
      <c r="C33" s="236"/>
      <c r="D33" s="236"/>
      <c r="E33" s="236"/>
      <c r="F33" s="236"/>
      <c r="G33" s="236"/>
      <c r="H33" s="236"/>
      <c r="I33" s="239"/>
    </row>
    <row r="34" spans="2:9" ht="23.25" customHeight="1" thickBot="1" x14ac:dyDescent="0.3">
      <c r="B34" s="38" t="s">
        <v>15</v>
      </c>
      <c r="C34" s="434">
        <f>SUM(C7+C32)</f>
        <v>20529</v>
      </c>
      <c r="D34" s="435"/>
      <c r="E34" s="434">
        <f t="shared" ref="E34" si="6">SUM(E7+E32)</f>
        <v>10574</v>
      </c>
      <c r="F34" s="435"/>
      <c r="G34" s="434">
        <f t="shared" ref="G34" si="7">SUM(G7+G32)</f>
        <v>4113</v>
      </c>
      <c r="H34" s="435"/>
      <c r="I34" s="240">
        <f>SUM(I7+I32)</f>
        <v>35216</v>
      </c>
    </row>
  </sheetData>
  <mergeCells count="88">
    <mergeCell ref="B2:I2"/>
    <mergeCell ref="C30:D30"/>
    <mergeCell ref="C31:D31"/>
    <mergeCell ref="C32:D32"/>
    <mergeCell ref="C23:D23"/>
    <mergeCell ref="G29:H29"/>
    <mergeCell ref="G30:H30"/>
    <mergeCell ref="G31:H31"/>
    <mergeCell ref="G32:H32"/>
    <mergeCell ref="E30:F30"/>
    <mergeCell ref="E31:F31"/>
    <mergeCell ref="E32:F32"/>
    <mergeCell ref="E29:F29"/>
    <mergeCell ref="C25:D25"/>
    <mergeCell ref="C26:D26"/>
    <mergeCell ref="C27:D27"/>
    <mergeCell ref="G22:H22"/>
    <mergeCell ref="G23:H23"/>
    <mergeCell ref="E18:F18"/>
    <mergeCell ref="E19:F19"/>
    <mergeCell ref="E20:F20"/>
    <mergeCell ref="E21:F21"/>
    <mergeCell ref="E22:F22"/>
    <mergeCell ref="E23:F23"/>
    <mergeCell ref="G17:H17"/>
    <mergeCell ref="G18:H18"/>
    <mergeCell ref="G19:H19"/>
    <mergeCell ref="G20:H20"/>
    <mergeCell ref="G21:H21"/>
    <mergeCell ref="C11:D11"/>
    <mergeCell ref="C12:D12"/>
    <mergeCell ref="C13:D13"/>
    <mergeCell ref="C14:D14"/>
    <mergeCell ref="E17:F17"/>
    <mergeCell ref="C17:D17"/>
    <mergeCell ref="C18:D18"/>
    <mergeCell ref="C19:D19"/>
    <mergeCell ref="C20:D20"/>
    <mergeCell ref="C21:D21"/>
    <mergeCell ref="C22:D22"/>
    <mergeCell ref="C7:D7"/>
    <mergeCell ref="G10:H10"/>
    <mergeCell ref="C10:D10"/>
    <mergeCell ref="G7:H7"/>
    <mergeCell ref="E4:F4"/>
    <mergeCell ref="E5:F5"/>
    <mergeCell ref="E6:F6"/>
    <mergeCell ref="E7:F7"/>
    <mergeCell ref="G4:H4"/>
    <mergeCell ref="G5:H5"/>
    <mergeCell ref="G6:H6"/>
    <mergeCell ref="C4:D4"/>
    <mergeCell ref="C5:D5"/>
    <mergeCell ref="C6:D6"/>
    <mergeCell ref="C9:D9"/>
    <mergeCell ref="E9:F9"/>
    <mergeCell ref="C34:D34"/>
    <mergeCell ref="E34:F34"/>
    <mergeCell ref="G34:H34"/>
    <mergeCell ref="C24:D24"/>
    <mergeCell ref="E24:F24"/>
    <mergeCell ref="G24:H24"/>
    <mergeCell ref="G25:H25"/>
    <mergeCell ref="G26:H26"/>
    <mergeCell ref="G27:H27"/>
    <mergeCell ref="G28:H28"/>
    <mergeCell ref="C28:D28"/>
    <mergeCell ref="C29:D29"/>
    <mergeCell ref="E25:F25"/>
    <mergeCell ref="E26:F26"/>
    <mergeCell ref="E27:F27"/>
    <mergeCell ref="E28:F28"/>
    <mergeCell ref="G9:H9"/>
    <mergeCell ref="C16:D16"/>
    <mergeCell ref="E16:F16"/>
    <mergeCell ref="G16:H16"/>
    <mergeCell ref="G15:H15"/>
    <mergeCell ref="E15:F15"/>
    <mergeCell ref="C15:D15"/>
    <mergeCell ref="G11:H11"/>
    <mergeCell ref="G12:H12"/>
    <mergeCell ref="G13:H13"/>
    <mergeCell ref="G14:H14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workbookViewId="0">
      <pane ySplit="4" topLeftCell="A20" activePane="bottomLeft" state="frozen"/>
      <selection pane="bottomLeft" activeCell="G24" sqref="G24"/>
    </sheetView>
  </sheetViews>
  <sheetFormatPr defaultRowHeight="15" x14ac:dyDescent="0.25"/>
  <cols>
    <col min="1" max="1" width="1.140625" customWidth="1"/>
    <col min="2" max="2" width="23.42578125" customWidth="1"/>
    <col min="3" max="3" width="9.28515625" customWidth="1"/>
    <col min="4" max="4" width="9.85546875" customWidth="1"/>
    <col min="5" max="5" width="11.140625" customWidth="1"/>
    <col min="6" max="6" width="10.5703125" customWidth="1"/>
    <col min="7" max="7" width="15.5703125" customWidth="1"/>
  </cols>
  <sheetData>
    <row r="2" spans="2:9" ht="45.75" customHeight="1" thickBot="1" x14ac:dyDescent="0.3">
      <c r="B2" s="456" t="s">
        <v>87</v>
      </c>
      <c r="C2" s="456"/>
      <c r="D2" s="456"/>
      <c r="E2" s="456"/>
      <c r="F2" s="456"/>
      <c r="G2" s="456"/>
      <c r="H2" s="456"/>
      <c r="I2" s="456"/>
    </row>
    <row r="3" spans="2:9" ht="38.25" x14ac:dyDescent="0.25">
      <c r="B3" s="450"/>
      <c r="C3" s="4" t="s">
        <v>17</v>
      </c>
      <c r="D3" s="5" t="s">
        <v>18</v>
      </c>
      <c r="E3" s="452" t="s">
        <v>5</v>
      </c>
      <c r="F3" s="6" t="s">
        <v>19</v>
      </c>
      <c r="G3" s="21" t="s">
        <v>20</v>
      </c>
      <c r="H3" s="454" t="s">
        <v>5</v>
      </c>
      <c r="I3" s="455" t="s">
        <v>15</v>
      </c>
    </row>
    <row r="4" spans="2:9" ht="15.75" thickBot="1" x14ac:dyDescent="0.3">
      <c r="B4" s="451"/>
      <c r="C4" s="7" t="s">
        <v>21</v>
      </c>
      <c r="D4" s="8" t="s">
        <v>21</v>
      </c>
      <c r="E4" s="453"/>
      <c r="F4" s="7" t="s">
        <v>21</v>
      </c>
      <c r="G4" s="8" t="s">
        <v>21</v>
      </c>
      <c r="H4" s="453"/>
      <c r="I4" s="352"/>
    </row>
    <row r="5" spans="2:9" ht="24.95" customHeight="1" thickBot="1" x14ac:dyDescent="0.3">
      <c r="B5" s="46" t="s">
        <v>68</v>
      </c>
      <c r="C5" s="53">
        <v>7048</v>
      </c>
      <c r="D5" s="53">
        <v>1064</v>
      </c>
      <c r="E5" s="61">
        <f t="shared" ref="E5" si="0">SUM(C5:D5)</f>
        <v>8112</v>
      </c>
      <c r="F5" s="54">
        <v>165</v>
      </c>
      <c r="G5" s="55">
        <v>24</v>
      </c>
      <c r="H5" s="61">
        <f t="shared" ref="H5" si="1">SUM(F5:G5)</f>
        <v>189</v>
      </c>
      <c r="I5" s="61">
        <f t="shared" ref="I5" si="2">SUM(E5+H5)</f>
        <v>8301</v>
      </c>
    </row>
    <row r="6" spans="2:9" ht="24.95" customHeight="1" thickBot="1" x14ac:dyDescent="0.3">
      <c r="B6" s="47"/>
      <c r="C6" s="62"/>
      <c r="D6" s="62"/>
      <c r="E6" s="62"/>
      <c r="F6" s="62"/>
      <c r="G6" s="62"/>
      <c r="H6" s="62"/>
      <c r="I6" s="62"/>
    </row>
    <row r="7" spans="2:9" ht="24.95" customHeight="1" thickBot="1" x14ac:dyDescent="0.3">
      <c r="B7" s="22" t="s">
        <v>40</v>
      </c>
      <c r="C7" s="177">
        <v>2101</v>
      </c>
      <c r="D7" s="177">
        <v>111</v>
      </c>
      <c r="E7" s="103">
        <f>SUM(C7:D7)</f>
        <v>2212</v>
      </c>
      <c r="F7" s="104">
        <v>0</v>
      </c>
      <c r="G7" s="105">
        <v>0</v>
      </c>
      <c r="H7" s="106">
        <f>SUM(F7:G7)</f>
        <v>0</v>
      </c>
      <c r="I7" s="107">
        <f t="shared" ref="I7:I24" si="3">SUM(E7+H7)</f>
        <v>2212</v>
      </c>
    </row>
    <row r="8" spans="2:9" ht="24.95" customHeight="1" thickBot="1" x14ac:dyDescent="0.3">
      <c r="B8" s="22" t="s">
        <v>41</v>
      </c>
      <c r="C8" s="128">
        <v>2562</v>
      </c>
      <c r="D8" s="128">
        <v>133</v>
      </c>
      <c r="E8" s="103">
        <f t="shared" ref="E8:E23" si="4">SUM(C8:D8)</f>
        <v>2695</v>
      </c>
      <c r="F8" s="129">
        <v>4</v>
      </c>
      <c r="G8" s="130">
        <v>6</v>
      </c>
      <c r="H8" s="131">
        <f t="shared" ref="H8:H23" si="5">SUM(F8:G8)</f>
        <v>10</v>
      </c>
      <c r="I8" s="107">
        <f t="shared" si="3"/>
        <v>2705</v>
      </c>
    </row>
    <row r="9" spans="2:9" ht="24.95" customHeight="1" thickBot="1" x14ac:dyDescent="0.3">
      <c r="B9" s="22" t="s">
        <v>42</v>
      </c>
      <c r="C9" s="177">
        <v>2318</v>
      </c>
      <c r="D9" s="177">
        <v>209</v>
      </c>
      <c r="E9" s="74">
        <f t="shared" si="4"/>
        <v>2527</v>
      </c>
      <c r="F9" s="177">
        <v>11</v>
      </c>
      <c r="G9" s="177">
        <v>1</v>
      </c>
      <c r="H9" s="75">
        <f t="shared" si="5"/>
        <v>12</v>
      </c>
      <c r="I9" s="63">
        <f t="shared" si="3"/>
        <v>2539</v>
      </c>
    </row>
    <row r="10" spans="2:9" ht="24.95" customHeight="1" thickBot="1" x14ac:dyDescent="0.3">
      <c r="B10" s="22" t="s">
        <v>43</v>
      </c>
      <c r="C10" s="193">
        <v>2381</v>
      </c>
      <c r="D10" s="193">
        <v>147</v>
      </c>
      <c r="E10" s="117">
        <f t="shared" si="4"/>
        <v>2528</v>
      </c>
      <c r="F10" s="189">
        <v>30</v>
      </c>
      <c r="G10" s="190">
        <v>13</v>
      </c>
      <c r="H10" s="75">
        <f t="shared" si="5"/>
        <v>43</v>
      </c>
      <c r="I10" s="63">
        <f t="shared" si="3"/>
        <v>2571</v>
      </c>
    </row>
    <row r="11" spans="2:9" ht="24.95" customHeight="1" thickBot="1" x14ac:dyDescent="0.3">
      <c r="B11" s="22" t="s">
        <v>44</v>
      </c>
      <c r="C11" s="194">
        <v>1191</v>
      </c>
      <c r="D11" s="194">
        <v>34</v>
      </c>
      <c r="E11" s="117">
        <f t="shared" si="4"/>
        <v>1225</v>
      </c>
      <c r="F11" s="177">
        <v>14</v>
      </c>
      <c r="G11" s="177">
        <v>0</v>
      </c>
      <c r="H11" s="75">
        <f t="shared" si="5"/>
        <v>14</v>
      </c>
      <c r="I11" s="63">
        <f t="shared" si="3"/>
        <v>1239</v>
      </c>
    </row>
    <row r="12" spans="2:9" ht="24.95" customHeight="1" thickBot="1" x14ac:dyDescent="0.3">
      <c r="B12" s="22" t="s">
        <v>45</v>
      </c>
      <c r="C12" s="177">
        <v>4593</v>
      </c>
      <c r="D12" s="177">
        <v>452</v>
      </c>
      <c r="E12" s="117">
        <f t="shared" si="4"/>
        <v>5045</v>
      </c>
      <c r="F12" s="102">
        <v>0</v>
      </c>
      <c r="G12" s="102">
        <v>0</v>
      </c>
      <c r="H12" s="75">
        <f t="shared" si="5"/>
        <v>0</v>
      </c>
      <c r="I12" s="63">
        <f t="shared" si="3"/>
        <v>5045</v>
      </c>
    </row>
    <row r="13" spans="2:9" ht="24.95" customHeight="1" thickBot="1" x14ac:dyDescent="0.3">
      <c r="B13" s="22" t="s">
        <v>46</v>
      </c>
      <c r="C13" s="194">
        <v>5995</v>
      </c>
      <c r="D13" s="194">
        <v>2503</v>
      </c>
      <c r="E13" s="117">
        <f t="shared" si="4"/>
        <v>8498</v>
      </c>
      <c r="F13" s="177">
        <v>170</v>
      </c>
      <c r="G13" s="177">
        <v>25</v>
      </c>
      <c r="H13" s="75">
        <f t="shared" si="5"/>
        <v>195</v>
      </c>
      <c r="I13" s="63">
        <f t="shared" si="3"/>
        <v>8693</v>
      </c>
    </row>
    <row r="14" spans="2:9" ht="24.95" customHeight="1" thickBot="1" x14ac:dyDescent="0.3">
      <c r="B14" s="22" t="s">
        <v>47</v>
      </c>
      <c r="C14" s="241">
        <v>5930</v>
      </c>
      <c r="D14" s="241">
        <v>190</v>
      </c>
      <c r="E14" s="81">
        <f t="shared" si="4"/>
        <v>6120</v>
      </c>
      <c r="F14" s="242">
        <v>9</v>
      </c>
      <c r="G14" s="243">
        <v>4</v>
      </c>
      <c r="H14" s="75">
        <f t="shared" si="5"/>
        <v>13</v>
      </c>
      <c r="I14" s="63">
        <f t="shared" si="3"/>
        <v>6133</v>
      </c>
    </row>
    <row r="15" spans="2:9" ht="24.95" customHeight="1" thickBot="1" x14ac:dyDescent="0.3">
      <c r="B15" s="22" t="s">
        <v>48</v>
      </c>
      <c r="C15" s="193">
        <v>461</v>
      </c>
      <c r="D15" s="193">
        <v>66</v>
      </c>
      <c r="E15" s="79">
        <f t="shared" si="4"/>
        <v>527</v>
      </c>
      <c r="F15" s="200">
        <v>5</v>
      </c>
      <c r="G15" s="201">
        <v>0</v>
      </c>
      <c r="H15" s="118">
        <f t="shared" si="5"/>
        <v>5</v>
      </c>
      <c r="I15" s="63">
        <f t="shared" si="3"/>
        <v>532</v>
      </c>
    </row>
    <row r="16" spans="2:9" ht="24.95" customHeight="1" thickBot="1" x14ac:dyDescent="0.3">
      <c r="B16" s="22" t="s">
        <v>49</v>
      </c>
      <c r="C16" s="194">
        <v>6400</v>
      </c>
      <c r="D16" s="194">
        <v>564</v>
      </c>
      <c r="E16" s="79">
        <f t="shared" si="4"/>
        <v>6964</v>
      </c>
      <c r="F16" s="79">
        <v>0</v>
      </c>
      <c r="G16" s="79">
        <v>0</v>
      </c>
      <c r="H16" s="118">
        <f t="shared" si="5"/>
        <v>0</v>
      </c>
      <c r="I16" s="63">
        <f t="shared" si="3"/>
        <v>6964</v>
      </c>
    </row>
    <row r="17" spans="2:9" ht="24.95" customHeight="1" thickBot="1" x14ac:dyDescent="0.3">
      <c r="B17" s="22" t="s">
        <v>50</v>
      </c>
      <c r="C17" s="202">
        <v>3487</v>
      </c>
      <c r="D17" s="193">
        <v>574</v>
      </c>
      <c r="E17" s="79">
        <f t="shared" si="4"/>
        <v>4061</v>
      </c>
      <c r="F17" s="79">
        <v>0</v>
      </c>
      <c r="G17" s="79">
        <v>0</v>
      </c>
      <c r="H17" s="118">
        <f t="shared" si="5"/>
        <v>0</v>
      </c>
      <c r="I17" s="63">
        <f t="shared" si="3"/>
        <v>4061</v>
      </c>
    </row>
    <row r="18" spans="2:9" ht="24.95" customHeight="1" thickBot="1" x14ac:dyDescent="0.3">
      <c r="B18" s="22" t="s">
        <v>51</v>
      </c>
      <c r="C18" s="127">
        <v>3426</v>
      </c>
      <c r="D18" s="102">
        <v>237</v>
      </c>
      <c r="E18" s="79">
        <f t="shared" si="4"/>
        <v>3663</v>
      </c>
      <c r="F18" s="110">
        <v>0</v>
      </c>
      <c r="G18" s="111">
        <v>0</v>
      </c>
      <c r="H18" s="118">
        <f t="shared" si="5"/>
        <v>0</v>
      </c>
      <c r="I18" s="63">
        <f t="shared" si="3"/>
        <v>3663</v>
      </c>
    </row>
    <row r="19" spans="2:9" ht="24.95" customHeight="1" thickBot="1" x14ac:dyDescent="0.3">
      <c r="B19" s="22" t="s">
        <v>52</v>
      </c>
      <c r="C19" s="222">
        <v>219</v>
      </c>
      <c r="D19" s="223">
        <v>31</v>
      </c>
      <c r="E19" s="128">
        <f t="shared" si="4"/>
        <v>250</v>
      </c>
      <c r="F19" s="224">
        <v>3</v>
      </c>
      <c r="G19" s="225"/>
      <c r="H19" s="118">
        <f t="shared" si="5"/>
        <v>3</v>
      </c>
      <c r="I19" s="63">
        <f t="shared" si="3"/>
        <v>253</v>
      </c>
    </row>
    <row r="20" spans="2:9" ht="24.95" customHeight="1" thickBot="1" x14ac:dyDescent="0.3">
      <c r="B20" s="22" t="s">
        <v>53</v>
      </c>
      <c r="C20" s="177">
        <v>5617</v>
      </c>
      <c r="D20" s="177">
        <v>573</v>
      </c>
      <c r="E20" s="117">
        <f t="shared" si="4"/>
        <v>6190</v>
      </c>
      <c r="F20" s="177">
        <v>134</v>
      </c>
      <c r="G20" s="177">
        <v>39</v>
      </c>
      <c r="H20" s="118">
        <f t="shared" si="5"/>
        <v>173</v>
      </c>
      <c r="I20" s="63">
        <f t="shared" si="3"/>
        <v>6363</v>
      </c>
    </row>
    <row r="21" spans="2:9" ht="24.95" customHeight="1" thickBot="1" x14ac:dyDescent="0.3">
      <c r="B21" s="22" t="s">
        <v>54</v>
      </c>
      <c r="C21" s="222">
        <v>4277</v>
      </c>
      <c r="D21" s="223">
        <v>308</v>
      </c>
      <c r="E21" s="172">
        <f t="shared" si="4"/>
        <v>4585</v>
      </c>
      <c r="F21" s="224">
        <v>181</v>
      </c>
      <c r="G21" s="225">
        <v>23</v>
      </c>
      <c r="H21" s="75">
        <f t="shared" si="5"/>
        <v>204</v>
      </c>
      <c r="I21" s="63">
        <f t="shared" si="3"/>
        <v>4789</v>
      </c>
    </row>
    <row r="22" spans="2:9" ht="24.95" customHeight="1" thickBot="1" x14ac:dyDescent="0.3">
      <c r="B22" s="22" t="s">
        <v>55</v>
      </c>
      <c r="C22" s="177">
        <v>798</v>
      </c>
      <c r="D22" s="177">
        <v>83</v>
      </c>
      <c r="E22" s="182">
        <f t="shared" si="4"/>
        <v>881</v>
      </c>
      <c r="F22" s="177">
        <v>121</v>
      </c>
      <c r="G22" s="177">
        <v>3</v>
      </c>
      <c r="H22" s="75">
        <f t="shared" si="5"/>
        <v>124</v>
      </c>
      <c r="I22" s="63">
        <f t="shared" si="3"/>
        <v>1005</v>
      </c>
    </row>
    <row r="23" spans="2:9" ht="24.95" customHeight="1" thickBot="1" x14ac:dyDescent="0.3">
      <c r="B23" s="22" t="s">
        <v>56</v>
      </c>
      <c r="C23" s="222">
        <v>3631</v>
      </c>
      <c r="D23" s="223">
        <v>184</v>
      </c>
      <c r="E23" s="126">
        <f t="shared" si="4"/>
        <v>3815</v>
      </c>
      <c r="F23" s="109">
        <v>607</v>
      </c>
      <c r="G23" s="225">
        <v>22</v>
      </c>
      <c r="H23" s="75">
        <f t="shared" si="5"/>
        <v>629</v>
      </c>
      <c r="I23" s="63">
        <f t="shared" si="3"/>
        <v>4444</v>
      </c>
    </row>
    <row r="24" spans="2:9" ht="24.95" customHeight="1" thickBot="1" x14ac:dyDescent="0.3">
      <c r="B24" s="35" t="s">
        <v>5</v>
      </c>
      <c r="C24" s="64">
        <f>SUM(C7:C23)</f>
        <v>55387</v>
      </c>
      <c r="D24" s="64">
        <f t="shared" ref="D24:H24" si="6">SUM(D7:D23)</f>
        <v>6399</v>
      </c>
      <c r="E24" s="64">
        <f t="shared" si="6"/>
        <v>61786</v>
      </c>
      <c r="F24" s="64">
        <f t="shared" si="6"/>
        <v>1289</v>
      </c>
      <c r="G24" s="64">
        <f t="shared" si="6"/>
        <v>136</v>
      </c>
      <c r="H24" s="64">
        <f t="shared" si="6"/>
        <v>1425</v>
      </c>
      <c r="I24" s="63">
        <f t="shared" si="3"/>
        <v>63211</v>
      </c>
    </row>
    <row r="25" spans="2:9" ht="15.75" thickBot="1" x14ac:dyDescent="0.3">
      <c r="C25" s="60"/>
      <c r="D25" s="60"/>
      <c r="E25" s="60"/>
      <c r="F25" s="60"/>
      <c r="G25" s="60"/>
      <c r="H25" s="60"/>
      <c r="I25" s="60"/>
    </row>
    <row r="26" spans="2:9" ht="39.75" customHeight="1" thickBot="1" x14ac:dyDescent="0.3">
      <c r="B26" s="45" t="s">
        <v>15</v>
      </c>
      <c r="C26" s="64">
        <f>SUM(C5+C24)</f>
        <v>62435</v>
      </c>
      <c r="D26" s="64">
        <f t="shared" ref="D26:I26" si="7">SUM(D5+D24)</f>
        <v>7463</v>
      </c>
      <c r="E26" s="64">
        <f t="shared" si="7"/>
        <v>69898</v>
      </c>
      <c r="F26" s="64">
        <f t="shared" si="7"/>
        <v>1454</v>
      </c>
      <c r="G26" s="64">
        <f t="shared" si="7"/>
        <v>160</v>
      </c>
      <c r="H26" s="64">
        <f t="shared" si="7"/>
        <v>1614</v>
      </c>
      <c r="I26" s="64">
        <f t="shared" si="7"/>
        <v>71512</v>
      </c>
    </row>
  </sheetData>
  <mergeCells count="5">
    <mergeCell ref="B3:B4"/>
    <mergeCell ref="E3:E4"/>
    <mergeCell ref="H3:H4"/>
    <mergeCell ref="I3:I4"/>
    <mergeCell ref="B2:I2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pane ySplit="3" topLeftCell="A19" activePane="bottomLeft" state="frozen"/>
      <selection pane="bottomLeft" activeCell="J23" sqref="J23"/>
    </sheetView>
  </sheetViews>
  <sheetFormatPr defaultRowHeight="15" x14ac:dyDescent="0.25"/>
  <cols>
    <col min="1" max="1" width="1.5703125" customWidth="1"/>
    <col min="2" max="2" width="23.7109375" customWidth="1"/>
    <col min="3" max="3" width="13.140625" customWidth="1"/>
    <col min="4" max="4" width="12.42578125" customWidth="1"/>
    <col min="5" max="5" width="13.28515625" customWidth="1"/>
    <col min="6" max="6" width="15" customWidth="1"/>
    <col min="7" max="7" width="12" customWidth="1"/>
    <col min="8" max="8" width="12.5703125" customWidth="1"/>
    <col min="9" max="9" width="13.85546875" customWidth="1"/>
    <col min="10" max="10" width="15" customWidth="1"/>
    <col min="11" max="11" width="16.28515625" customWidth="1"/>
    <col min="14" max="14" width="9.140625" customWidth="1"/>
  </cols>
  <sheetData>
    <row r="2" spans="2:11" ht="32.25" customHeight="1" thickBot="1" x14ac:dyDescent="0.3">
      <c r="B2" s="456" t="s">
        <v>87</v>
      </c>
      <c r="C2" s="456"/>
      <c r="D2" s="456"/>
      <c r="E2" s="456"/>
      <c r="F2" s="456"/>
      <c r="G2" s="456"/>
      <c r="H2" s="456"/>
      <c r="I2" s="456"/>
      <c r="J2" s="456"/>
      <c r="K2" s="456"/>
    </row>
    <row r="3" spans="2:11" ht="53.25" customHeight="1" thickBot="1" x14ac:dyDescent="0.3">
      <c r="B3" s="9" t="s">
        <v>22</v>
      </c>
      <c r="C3" s="10" t="s">
        <v>23</v>
      </c>
      <c r="D3" s="10" t="s">
        <v>24</v>
      </c>
      <c r="E3" s="10" t="s">
        <v>25</v>
      </c>
      <c r="F3" s="11" t="s">
        <v>26</v>
      </c>
      <c r="G3" s="12" t="s">
        <v>27</v>
      </c>
      <c r="H3" s="12" t="s">
        <v>28</v>
      </c>
      <c r="I3" s="12" t="s">
        <v>29</v>
      </c>
      <c r="J3" s="12" t="s">
        <v>30</v>
      </c>
      <c r="K3" s="13" t="s">
        <v>15</v>
      </c>
    </row>
    <row r="4" spans="2:11" ht="29.25" customHeight="1" thickBot="1" x14ac:dyDescent="0.3">
      <c r="B4" s="80" t="s">
        <v>68</v>
      </c>
      <c r="C4" s="230">
        <v>1569058.64</v>
      </c>
      <c r="D4" s="230">
        <v>71592.759999999995</v>
      </c>
      <c r="E4" s="230">
        <v>160036.41</v>
      </c>
      <c r="F4" s="230">
        <v>30502.46</v>
      </c>
      <c r="G4" s="230">
        <v>10128.4</v>
      </c>
      <c r="H4" s="230">
        <v>271021.15000000002</v>
      </c>
      <c r="I4" s="230">
        <v>0</v>
      </c>
      <c r="J4" s="230">
        <v>270870.45</v>
      </c>
      <c r="K4" s="15">
        <f>SUM(C4:J4)</f>
        <v>2383210.27</v>
      </c>
    </row>
    <row r="5" spans="2:11" ht="18" customHeight="1" thickBot="1" x14ac:dyDescent="0.3">
      <c r="B5" s="42"/>
      <c r="C5" s="43"/>
      <c r="D5" s="43"/>
      <c r="E5" s="43"/>
      <c r="F5" s="43"/>
      <c r="G5" s="43"/>
      <c r="H5" s="43"/>
      <c r="I5" s="43"/>
      <c r="J5" s="43"/>
      <c r="K5" s="44"/>
    </row>
    <row r="6" spans="2:11" ht="20.100000000000001" customHeight="1" thickBot="1" x14ac:dyDescent="0.3">
      <c r="B6" s="22" t="s">
        <v>40</v>
      </c>
      <c r="C6" s="176">
        <v>248.95</v>
      </c>
      <c r="D6" s="180">
        <v>0</v>
      </c>
      <c r="E6" s="180">
        <v>7150.9</v>
      </c>
      <c r="F6" s="180">
        <v>3886.26</v>
      </c>
      <c r="G6" s="180">
        <v>0</v>
      </c>
      <c r="H6" s="180">
        <v>0</v>
      </c>
      <c r="I6" s="180">
        <v>0</v>
      </c>
      <c r="J6" s="180">
        <v>0</v>
      </c>
      <c r="K6" s="15">
        <f t="shared" ref="K6" si="0">SUM(C6:J6)</f>
        <v>11286.11</v>
      </c>
    </row>
    <row r="7" spans="2:11" ht="20.100000000000001" customHeight="1" thickBot="1" x14ac:dyDescent="0.3">
      <c r="B7" s="22" t="s">
        <v>41</v>
      </c>
      <c r="C7" s="76">
        <v>111543.09</v>
      </c>
      <c r="D7" s="14">
        <v>4411.25</v>
      </c>
      <c r="E7" s="14">
        <v>9756.73</v>
      </c>
      <c r="F7" s="14">
        <v>1032.22</v>
      </c>
      <c r="G7" s="14">
        <v>0</v>
      </c>
      <c r="H7" s="14">
        <v>0</v>
      </c>
      <c r="I7" s="14">
        <v>0</v>
      </c>
      <c r="J7" s="14">
        <v>110.85</v>
      </c>
      <c r="K7" s="15">
        <f t="shared" ref="K7:K18" si="1">SUM(C7:J7)</f>
        <v>126854.14</v>
      </c>
    </row>
    <row r="8" spans="2:11" ht="20.100000000000001" customHeight="1" thickBot="1" x14ac:dyDescent="0.3">
      <c r="B8" s="22" t="s">
        <v>42</v>
      </c>
      <c r="C8" s="176">
        <v>11019.6</v>
      </c>
      <c r="D8" s="180">
        <v>855.17</v>
      </c>
      <c r="E8" s="180">
        <v>4722</v>
      </c>
      <c r="F8" s="180">
        <v>49701.91</v>
      </c>
      <c r="G8" s="180">
        <v>0</v>
      </c>
      <c r="H8" s="180">
        <v>0</v>
      </c>
      <c r="I8" s="180">
        <v>0</v>
      </c>
      <c r="J8" s="180">
        <v>2891.41</v>
      </c>
      <c r="K8" s="15">
        <f t="shared" ref="K8" si="2">SUM(C8:J8)</f>
        <v>69190.090000000011</v>
      </c>
    </row>
    <row r="9" spans="2:11" ht="20.100000000000001" customHeight="1" thickBot="1" x14ac:dyDescent="0.3">
      <c r="B9" s="22" t="s">
        <v>43</v>
      </c>
      <c r="C9" s="181">
        <v>6001.81</v>
      </c>
      <c r="D9" s="179">
        <v>3236.07</v>
      </c>
      <c r="E9" s="179">
        <v>4072.72</v>
      </c>
      <c r="F9" s="179">
        <v>547.37</v>
      </c>
      <c r="G9" s="179">
        <v>0</v>
      </c>
      <c r="H9" s="179">
        <v>0</v>
      </c>
      <c r="I9" s="179">
        <v>0</v>
      </c>
      <c r="J9" s="179">
        <v>0</v>
      </c>
      <c r="K9" s="15">
        <f t="shared" ref="K9" si="3">SUM(C9:J9)</f>
        <v>13857.970000000001</v>
      </c>
    </row>
    <row r="10" spans="2:11" ht="20.100000000000001" customHeight="1" thickBot="1" x14ac:dyDescent="0.3">
      <c r="B10" s="22" t="s">
        <v>44</v>
      </c>
      <c r="C10" s="176">
        <v>0</v>
      </c>
      <c r="D10" s="180">
        <v>0</v>
      </c>
      <c r="E10" s="180">
        <v>988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5">
        <f t="shared" si="1"/>
        <v>988</v>
      </c>
    </row>
    <row r="11" spans="2:11" ht="20.100000000000001" customHeight="1" thickBot="1" x14ac:dyDescent="0.3">
      <c r="B11" s="22" t="s">
        <v>45</v>
      </c>
      <c r="C11" s="176">
        <v>0</v>
      </c>
      <c r="D11" s="180">
        <v>0</v>
      </c>
      <c r="E11" s="180">
        <v>4033.69</v>
      </c>
      <c r="F11" s="180">
        <v>452.59</v>
      </c>
      <c r="G11" s="180">
        <v>0</v>
      </c>
      <c r="H11" s="180">
        <v>0</v>
      </c>
      <c r="I11" s="180">
        <v>0</v>
      </c>
      <c r="J11" s="180">
        <v>0</v>
      </c>
      <c r="K11" s="15">
        <f t="shared" si="1"/>
        <v>4486.28</v>
      </c>
    </row>
    <row r="12" spans="2:11" ht="20.100000000000001" customHeight="1" thickBot="1" x14ac:dyDescent="0.3">
      <c r="B12" s="22" t="s">
        <v>46</v>
      </c>
      <c r="C12" s="176">
        <v>21295.439999999999</v>
      </c>
      <c r="D12" s="180">
        <v>132</v>
      </c>
      <c r="E12" s="180">
        <v>8944.82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5">
        <f t="shared" si="1"/>
        <v>30372.26</v>
      </c>
    </row>
    <row r="13" spans="2:11" ht="20.100000000000001" customHeight="1" thickBot="1" x14ac:dyDescent="0.3">
      <c r="B13" s="22" t="s">
        <v>47</v>
      </c>
      <c r="C13" s="181">
        <v>22272.880000000001</v>
      </c>
      <c r="D13" s="179">
        <v>0</v>
      </c>
      <c r="E13" s="179">
        <v>8330.7900000000009</v>
      </c>
      <c r="F13" s="179">
        <v>32859.31</v>
      </c>
      <c r="G13" s="179">
        <v>0</v>
      </c>
      <c r="H13" s="179">
        <v>0</v>
      </c>
      <c r="I13" s="179">
        <v>0</v>
      </c>
      <c r="J13" s="179">
        <v>602.74</v>
      </c>
      <c r="K13" s="15">
        <f t="shared" ref="K13" si="4">SUM(C13:J13)</f>
        <v>64065.719999999994</v>
      </c>
    </row>
    <row r="14" spans="2:11" ht="20.100000000000001" customHeight="1" thickBot="1" x14ac:dyDescent="0.3">
      <c r="B14" s="22" t="s">
        <v>48</v>
      </c>
      <c r="C14" s="176">
        <v>0</v>
      </c>
      <c r="D14" s="180">
        <v>0</v>
      </c>
      <c r="E14" s="180">
        <v>4065.7</v>
      </c>
      <c r="F14" s="180">
        <v>16041.91</v>
      </c>
      <c r="G14" s="180">
        <v>0</v>
      </c>
      <c r="H14" s="180">
        <v>0</v>
      </c>
      <c r="I14" s="179">
        <v>0</v>
      </c>
      <c r="J14" s="179">
        <v>0</v>
      </c>
      <c r="K14" s="15">
        <f t="shared" ref="K14" si="5">SUM(C14:J14)</f>
        <v>20107.61</v>
      </c>
    </row>
    <row r="15" spans="2:11" ht="20.100000000000001" customHeight="1" thickBot="1" x14ac:dyDescent="0.3">
      <c r="B15" s="22" t="s">
        <v>49</v>
      </c>
      <c r="C15" s="176">
        <v>4292.58</v>
      </c>
      <c r="D15" s="180">
        <v>0</v>
      </c>
      <c r="E15" s="180">
        <v>0</v>
      </c>
      <c r="F15" s="180">
        <v>3395.53</v>
      </c>
      <c r="G15" s="180">
        <v>0</v>
      </c>
      <c r="H15" s="180">
        <v>0</v>
      </c>
      <c r="I15" s="180">
        <v>0</v>
      </c>
      <c r="J15" s="180">
        <v>0</v>
      </c>
      <c r="K15" s="15">
        <f t="shared" si="1"/>
        <v>7688.1100000000006</v>
      </c>
    </row>
    <row r="16" spans="2:11" ht="20.100000000000001" customHeight="1" thickBot="1" x14ac:dyDescent="0.3">
      <c r="B16" s="22" t="s">
        <v>50</v>
      </c>
      <c r="C16" s="179">
        <v>29876.23</v>
      </c>
      <c r="D16" s="179">
        <v>0</v>
      </c>
      <c r="E16" s="179">
        <v>450</v>
      </c>
      <c r="F16" s="179">
        <v>9133</v>
      </c>
      <c r="G16" s="179">
        <v>0</v>
      </c>
      <c r="H16" s="179">
        <v>0</v>
      </c>
      <c r="I16" s="179">
        <v>0</v>
      </c>
      <c r="J16" s="179">
        <v>370.71</v>
      </c>
      <c r="K16" s="15">
        <f t="shared" si="1"/>
        <v>39829.939999999995</v>
      </c>
    </row>
    <row r="17" spans="2:11" ht="20.100000000000001" customHeight="1" thickBot="1" x14ac:dyDescent="0.3">
      <c r="B17" s="22" t="s">
        <v>51</v>
      </c>
      <c r="C17" s="108">
        <v>10424.81</v>
      </c>
      <c r="D17" s="72">
        <v>0</v>
      </c>
      <c r="E17" s="72">
        <v>9547.01</v>
      </c>
      <c r="F17" s="72">
        <v>8923.48</v>
      </c>
      <c r="G17" s="72">
        <v>0</v>
      </c>
      <c r="H17" s="72">
        <v>0</v>
      </c>
      <c r="I17" s="72">
        <v>0</v>
      </c>
      <c r="J17" s="72">
        <v>0</v>
      </c>
      <c r="K17" s="14">
        <f t="shared" si="1"/>
        <v>28895.3</v>
      </c>
    </row>
    <row r="18" spans="2:11" ht="20.100000000000001" customHeight="1" thickBot="1" x14ac:dyDescent="0.3">
      <c r="B18" s="22" t="s">
        <v>52</v>
      </c>
      <c r="C18" s="179">
        <v>0</v>
      </c>
      <c r="D18" s="179">
        <v>0</v>
      </c>
      <c r="E18" s="179">
        <v>319.60000000000002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5">
        <f t="shared" si="1"/>
        <v>319.60000000000002</v>
      </c>
    </row>
    <row r="19" spans="2:11" ht="20.100000000000001" customHeight="1" thickBot="1" x14ac:dyDescent="0.3">
      <c r="B19" s="22" t="s">
        <v>53</v>
      </c>
      <c r="C19" s="176">
        <v>16052.48</v>
      </c>
      <c r="D19" s="180">
        <v>7954.64</v>
      </c>
      <c r="E19" s="180">
        <v>285.60000000000002</v>
      </c>
      <c r="F19" s="180">
        <v>2157.63</v>
      </c>
      <c r="G19" s="180">
        <v>0</v>
      </c>
      <c r="H19" s="180">
        <v>0</v>
      </c>
      <c r="I19" s="180">
        <v>0</v>
      </c>
      <c r="J19" s="180">
        <v>0</v>
      </c>
      <c r="K19" s="15">
        <f t="shared" ref="K19:K22" si="6">SUM(C19:J19)</f>
        <v>26450.35</v>
      </c>
    </row>
    <row r="20" spans="2:11" ht="20.100000000000001" customHeight="1" thickBot="1" x14ac:dyDescent="0.3">
      <c r="B20" s="22" t="s">
        <v>54</v>
      </c>
      <c r="C20" s="179">
        <v>65882.84</v>
      </c>
      <c r="D20" s="179">
        <v>52779.06</v>
      </c>
      <c r="E20" s="179">
        <v>9067.26</v>
      </c>
      <c r="F20" s="179">
        <v>0</v>
      </c>
      <c r="G20" s="179">
        <v>0</v>
      </c>
      <c r="H20" s="179">
        <v>0</v>
      </c>
      <c r="I20" s="179">
        <v>20.84</v>
      </c>
      <c r="J20" s="179">
        <v>0</v>
      </c>
      <c r="K20" s="15">
        <f t="shared" ref="K20" si="7">SUM(C20:J20)</f>
        <v>127749.99999999999</v>
      </c>
    </row>
    <row r="21" spans="2:11" ht="20.100000000000001" customHeight="1" thickBot="1" x14ac:dyDescent="0.3">
      <c r="B21" s="22" t="s">
        <v>55</v>
      </c>
      <c r="C21" s="179">
        <v>0</v>
      </c>
      <c r="D21" s="179">
        <v>1270</v>
      </c>
      <c r="E21" s="179">
        <v>3827.85</v>
      </c>
      <c r="F21" s="179">
        <v>0</v>
      </c>
      <c r="G21" s="180">
        <v>0</v>
      </c>
      <c r="H21" s="180">
        <v>0</v>
      </c>
      <c r="I21" s="180">
        <v>0</v>
      </c>
      <c r="J21" s="180">
        <v>0</v>
      </c>
      <c r="K21" s="15">
        <f t="shared" ref="K21" si="8">SUM(C21:J21)</f>
        <v>5097.8500000000004</v>
      </c>
    </row>
    <row r="22" spans="2:11" ht="20.100000000000001" customHeight="1" thickBot="1" x14ac:dyDescent="0.3">
      <c r="B22" s="22" t="s">
        <v>56</v>
      </c>
      <c r="C22" s="181">
        <v>227110.64</v>
      </c>
      <c r="D22" s="181">
        <v>0</v>
      </c>
      <c r="E22" s="181">
        <v>7127.2</v>
      </c>
      <c r="F22" s="181">
        <v>17076.11</v>
      </c>
      <c r="G22" s="180">
        <v>0</v>
      </c>
      <c r="H22" s="179">
        <v>0</v>
      </c>
      <c r="I22" s="181">
        <v>0</v>
      </c>
      <c r="J22" s="180">
        <v>0</v>
      </c>
      <c r="K22" s="15">
        <f t="shared" si="6"/>
        <v>251313.95</v>
      </c>
    </row>
    <row r="23" spans="2:11" ht="27.75" customHeight="1" thickBot="1" x14ac:dyDescent="0.3">
      <c r="B23" s="45" t="s">
        <v>5</v>
      </c>
      <c r="C23" s="29">
        <f>SUM(C6:C22)</f>
        <v>526021.35</v>
      </c>
      <c r="D23" s="29">
        <f t="shared" ref="D23:K23" si="9">SUM(D6:D22)</f>
        <v>70638.19</v>
      </c>
      <c r="E23" s="29">
        <f t="shared" si="9"/>
        <v>82689.87</v>
      </c>
      <c r="F23" s="29">
        <f t="shared" si="9"/>
        <v>145207.32</v>
      </c>
      <c r="G23" s="29">
        <f t="shared" si="9"/>
        <v>0</v>
      </c>
      <c r="H23" s="29">
        <f t="shared" si="9"/>
        <v>0</v>
      </c>
      <c r="I23" s="29">
        <f t="shared" si="9"/>
        <v>20.84</v>
      </c>
      <c r="J23" s="29">
        <f t="shared" si="9"/>
        <v>3975.71</v>
      </c>
      <c r="K23" s="29">
        <f t="shared" si="9"/>
        <v>828553.2799999998</v>
      </c>
    </row>
    <row r="24" spans="2:11" ht="15.75" thickBot="1" x14ac:dyDescent="0.3"/>
    <row r="25" spans="2:11" ht="34.5" customHeight="1" thickBot="1" x14ac:dyDescent="0.3">
      <c r="B25" s="45" t="s">
        <v>15</v>
      </c>
      <c r="C25" s="29">
        <f>SUM(C4+C23)</f>
        <v>2095079.9899999998</v>
      </c>
      <c r="D25" s="29">
        <f t="shared" ref="D25:K25" si="10">SUM(D4+D23)</f>
        <v>142230.95000000001</v>
      </c>
      <c r="E25" s="29">
        <f t="shared" si="10"/>
        <v>242726.28</v>
      </c>
      <c r="F25" s="29">
        <f t="shared" si="10"/>
        <v>175709.78</v>
      </c>
      <c r="G25" s="29">
        <f t="shared" si="10"/>
        <v>10128.4</v>
      </c>
      <c r="H25" s="29">
        <f t="shared" si="10"/>
        <v>271021.15000000002</v>
      </c>
      <c r="I25" s="29">
        <f t="shared" si="10"/>
        <v>20.84</v>
      </c>
      <c r="J25" s="29">
        <f t="shared" si="10"/>
        <v>274846.16000000003</v>
      </c>
      <c r="K25" s="29">
        <f t="shared" si="10"/>
        <v>3211763.55</v>
      </c>
    </row>
  </sheetData>
  <mergeCells count="1">
    <mergeCell ref="B2:K2"/>
  </mergeCells>
  <pageMargins left="0.39370078740157483" right="0.39370078740157483" top="0" bottom="0" header="0" footer="0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workbookViewId="0">
      <pane ySplit="4" topLeftCell="A5" activePane="bottomLeft" state="frozen"/>
      <selection pane="bottomLeft" activeCell="F18" sqref="F18"/>
    </sheetView>
  </sheetViews>
  <sheetFormatPr defaultRowHeight="15" x14ac:dyDescent="0.25"/>
  <cols>
    <col min="1" max="1" width="1.85546875" customWidth="1"/>
    <col min="2" max="2" width="22.42578125" customWidth="1"/>
    <col min="3" max="3" width="17.28515625" customWidth="1"/>
    <col min="4" max="4" width="17.140625" customWidth="1"/>
    <col min="5" max="5" width="15.42578125" customWidth="1"/>
    <col min="6" max="6" width="18.85546875" customWidth="1"/>
    <col min="7" max="7" width="8.5703125" customWidth="1"/>
    <col min="8" max="8" width="7.5703125" customWidth="1"/>
  </cols>
  <sheetData>
    <row r="2" spans="2:10" ht="37.5" customHeight="1" thickBot="1" x14ac:dyDescent="0.3">
      <c r="B2" s="495" t="s">
        <v>89</v>
      </c>
      <c r="C2" s="495"/>
      <c r="D2" s="496"/>
      <c r="E2" s="254"/>
      <c r="F2" s="254"/>
      <c r="G2" s="254"/>
      <c r="H2" s="254"/>
      <c r="I2" s="254"/>
      <c r="J2" s="254"/>
    </row>
    <row r="3" spans="2:10" ht="27" customHeight="1" thickBot="1" x14ac:dyDescent="0.3">
      <c r="B3" s="509" t="s">
        <v>69</v>
      </c>
      <c r="C3" s="506" t="s">
        <v>34</v>
      </c>
      <c r="D3" s="507"/>
      <c r="E3" s="508"/>
      <c r="F3" s="146"/>
      <c r="G3" s="275" t="s">
        <v>33</v>
      </c>
      <c r="H3" s="320"/>
      <c r="I3" s="276"/>
      <c r="J3" s="321"/>
    </row>
    <row r="4" spans="2:10" ht="25.5" customHeight="1" thickBot="1" x14ac:dyDescent="0.3">
      <c r="B4" s="352"/>
      <c r="C4" s="3" t="s">
        <v>74</v>
      </c>
      <c r="D4" s="3" t="s">
        <v>75</v>
      </c>
      <c r="E4" s="3" t="s">
        <v>76</v>
      </c>
      <c r="F4" s="145" t="s">
        <v>5</v>
      </c>
      <c r="G4" s="346" t="s">
        <v>78</v>
      </c>
      <c r="H4" s="321"/>
      <c r="I4" s="275" t="s">
        <v>79</v>
      </c>
      <c r="J4" s="484"/>
    </row>
    <row r="5" spans="2:10" ht="21.95" customHeight="1" thickBot="1" x14ac:dyDescent="0.3">
      <c r="B5" s="25" t="s">
        <v>70</v>
      </c>
      <c r="C5" s="208">
        <v>90345053.310000002</v>
      </c>
      <c r="D5" s="208">
        <v>14730748.619999999</v>
      </c>
      <c r="E5" s="208">
        <v>0</v>
      </c>
      <c r="F5" s="187">
        <f t="shared" ref="F5:F8" si="0">SUM(C5:E5)</f>
        <v>105075801.93000001</v>
      </c>
      <c r="G5" s="485">
        <v>0</v>
      </c>
      <c r="H5" s="487"/>
      <c r="I5" s="485">
        <v>0</v>
      </c>
      <c r="J5" s="487"/>
    </row>
    <row r="6" spans="2:10" ht="21.95" customHeight="1" thickBot="1" x14ac:dyDescent="0.3">
      <c r="B6" s="28" t="s">
        <v>71</v>
      </c>
      <c r="C6" s="82">
        <v>0</v>
      </c>
      <c r="D6" s="82">
        <v>0</v>
      </c>
      <c r="E6" s="82">
        <v>0</v>
      </c>
      <c r="F6" s="166">
        <f t="shared" si="0"/>
        <v>0</v>
      </c>
      <c r="G6" s="485">
        <v>1671958.93</v>
      </c>
      <c r="H6" s="487"/>
      <c r="I6" s="485">
        <v>2308.1</v>
      </c>
      <c r="J6" s="487"/>
    </row>
    <row r="7" spans="2:10" ht="21.95" customHeight="1" thickBot="1" x14ac:dyDescent="0.3">
      <c r="B7" s="36" t="s">
        <v>72</v>
      </c>
      <c r="C7" s="56">
        <v>0</v>
      </c>
      <c r="D7" s="56">
        <v>0</v>
      </c>
      <c r="E7" s="56">
        <v>0</v>
      </c>
      <c r="F7" s="166">
        <f t="shared" si="0"/>
        <v>0</v>
      </c>
      <c r="G7" s="485">
        <v>4635532.0199999996</v>
      </c>
      <c r="H7" s="487"/>
      <c r="I7" s="485">
        <v>0</v>
      </c>
      <c r="J7" s="487"/>
    </row>
    <row r="8" spans="2:10" ht="21.95" customHeight="1" thickBot="1" x14ac:dyDescent="0.3">
      <c r="B8" s="32"/>
      <c r="C8" s="56">
        <f>SUM(C5+C6+C7)</f>
        <v>90345053.310000002</v>
      </c>
      <c r="D8" s="56">
        <f t="shared" ref="D8:E8" si="1">SUM(D5+D6+D7)</f>
        <v>14730748.619999999</v>
      </c>
      <c r="E8" s="56">
        <f t="shared" si="1"/>
        <v>0</v>
      </c>
      <c r="F8" s="148">
        <f t="shared" si="0"/>
        <v>105075801.93000001</v>
      </c>
      <c r="G8" s="485">
        <f>SUM(G5:G7)</f>
        <v>6307490.9499999993</v>
      </c>
      <c r="H8" s="486"/>
      <c r="I8" s="485">
        <f>SUM(I5:I7)</f>
        <v>2308.1</v>
      </c>
      <c r="J8" s="486"/>
    </row>
    <row r="9" spans="2:10" ht="21.95" customHeight="1" thickBot="1" x14ac:dyDescent="0.3">
      <c r="B9" s="31"/>
      <c r="C9" s="499">
        <f>SUM(C8:E8)</f>
        <v>105075801.93000001</v>
      </c>
      <c r="D9" s="500"/>
      <c r="E9" s="501"/>
      <c r="F9" s="157"/>
      <c r="G9" s="491"/>
      <c r="H9" s="321"/>
      <c r="I9" s="491"/>
      <c r="J9" s="321"/>
    </row>
    <row r="10" spans="2:10" ht="12" customHeight="1" thickBot="1" x14ac:dyDescent="0.3">
      <c r="B10" s="31"/>
      <c r="C10" s="30"/>
      <c r="D10" s="30"/>
      <c r="E10" s="30"/>
      <c r="F10" s="30"/>
    </row>
    <row r="11" spans="2:10" ht="21.95" customHeight="1" thickBot="1" x14ac:dyDescent="0.3">
      <c r="B11" s="22" t="s">
        <v>40</v>
      </c>
      <c r="C11" s="191">
        <v>1487485.44</v>
      </c>
      <c r="D11" s="191">
        <v>88301.67</v>
      </c>
      <c r="E11" s="191">
        <v>0</v>
      </c>
      <c r="F11" s="197">
        <f>SUM(C11:E11)</f>
        <v>1575787.1099999999</v>
      </c>
      <c r="G11" s="457">
        <v>0</v>
      </c>
      <c r="H11" s="458"/>
      <c r="I11" s="271">
        <v>0</v>
      </c>
      <c r="J11" s="490"/>
    </row>
    <row r="12" spans="2:10" ht="21.95" customHeight="1" thickBot="1" x14ac:dyDescent="0.3">
      <c r="B12" s="22" t="s">
        <v>41</v>
      </c>
      <c r="C12" s="93">
        <v>1295481.8400000001</v>
      </c>
      <c r="D12" s="93">
        <v>208430.56</v>
      </c>
      <c r="E12" s="93">
        <v>0</v>
      </c>
      <c r="F12" s="197">
        <f>SUM(C12:E12)</f>
        <v>1503912.4000000001</v>
      </c>
      <c r="G12" s="457">
        <v>0</v>
      </c>
      <c r="H12" s="458"/>
      <c r="I12" s="468">
        <v>0</v>
      </c>
      <c r="J12" s="469"/>
    </row>
    <row r="13" spans="2:10" ht="21.95" customHeight="1" thickBot="1" x14ac:dyDescent="0.3">
      <c r="B13" s="22" t="s">
        <v>42</v>
      </c>
      <c r="C13" s="191">
        <v>7936696.9000000004</v>
      </c>
      <c r="D13" s="191">
        <v>291248.90999999997</v>
      </c>
      <c r="E13" s="191">
        <v>0</v>
      </c>
      <c r="F13" s="197">
        <f t="shared" ref="F13:F33" si="2">SUM(C13:E13)</f>
        <v>8227945.8100000005</v>
      </c>
      <c r="G13" s="457">
        <v>0</v>
      </c>
      <c r="H13" s="458"/>
      <c r="I13" s="468">
        <v>0</v>
      </c>
      <c r="J13" s="469"/>
    </row>
    <row r="14" spans="2:10" ht="21.95" customHeight="1" thickBot="1" x14ac:dyDescent="0.3">
      <c r="B14" s="22" t="s">
        <v>43</v>
      </c>
      <c r="C14" s="191">
        <v>5377585.1299999999</v>
      </c>
      <c r="D14" s="191">
        <v>990</v>
      </c>
      <c r="E14" s="191">
        <v>352779.09</v>
      </c>
      <c r="F14" s="197">
        <f t="shared" si="2"/>
        <v>5731354.2199999997</v>
      </c>
      <c r="G14" s="457">
        <v>0</v>
      </c>
      <c r="H14" s="458"/>
      <c r="I14" s="468">
        <v>0</v>
      </c>
      <c r="J14" s="469"/>
    </row>
    <row r="15" spans="2:10" ht="21.95" customHeight="1" thickBot="1" x14ac:dyDescent="0.3">
      <c r="B15" s="22" t="s">
        <v>44</v>
      </c>
      <c r="C15" s="191">
        <v>1401745.76</v>
      </c>
      <c r="D15" s="191">
        <f>233745.79+3766.31</f>
        <v>237512.1</v>
      </c>
      <c r="E15" s="191">
        <v>0</v>
      </c>
      <c r="F15" s="197">
        <f t="shared" si="2"/>
        <v>1639257.86</v>
      </c>
      <c r="G15" s="457">
        <v>0</v>
      </c>
      <c r="H15" s="458"/>
      <c r="I15" s="468">
        <v>0</v>
      </c>
      <c r="J15" s="469"/>
    </row>
    <row r="16" spans="2:10" ht="21.95" customHeight="1" thickBot="1" x14ac:dyDescent="0.3">
      <c r="B16" s="22" t="s">
        <v>45</v>
      </c>
      <c r="C16" s="220">
        <v>2263810.21</v>
      </c>
      <c r="D16" s="220">
        <v>596</v>
      </c>
      <c r="E16" s="220">
        <v>0</v>
      </c>
      <c r="F16" s="221">
        <f t="shared" si="2"/>
        <v>2264406.21</v>
      </c>
      <c r="G16" s="476">
        <v>0</v>
      </c>
      <c r="H16" s="477"/>
      <c r="I16" s="488">
        <v>0</v>
      </c>
      <c r="J16" s="489"/>
    </row>
    <row r="17" spans="2:10" ht="21.95" customHeight="1" thickBot="1" x14ac:dyDescent="0.3">
      <c r="B17" s="22" t="s">
        <v>46</v>
      </c>
      <c r="C17" s="192">
        <v>8206617.0499999998</v>
      </c>
      <c r="D17" s="192">
        <v>1797953.93</v>
      </c>
      <c r="E17" s="192">
        <v>0</v>
      </c>
      <c r="F17" s="149">
        <f t="shared" si="2"/>
        <v>10004570.98</v>
      </c>
      <c r="G17" s="457">
        <v>0</v>
      </c>
      <c r="H17" s="478"/>
      <c r="I17" s="468">
        <v>0</v>
      </c>
      <c r="J17" s="469"/>
    </row>
    <row r="18" spans="2:10" ht="21.95" customHeight="1" thickBot="1" x14ac:dyDescent="0.3">
      <c r="B18" s="22" t="s">
        <v>47</v>
      </c>
      <c r="C18" s="191">
        <v>4844006.6900000004</v>
      </c>
      <c r="D18" s="191">
        <v>1339.75</v>
      </c>
      <c r="E18" s="191">
        <v>0</v>
      </c>
      <c r="F18" s="149">
        <f t="shared" si="2"/>
        <v>4845346.4400000004</v>
      </c>
      <c r="G18" s="457">
        <v>0</v>
      </c>
      <c r="H18" s="458"/>
      <c r="I18" s="468">
        <v>0</v>
      </c>
      <c r="J18" s="469"/>
    </row>
    <row r="19" spans="2:10" ht="21.95" customHeight="1" thickBot="1" x14ac:dyDescent="0.3">
      <c r="B19" s="22" t="s">
        <v>48</v>
      </c>
      <c r="C19" s="198">
        <v>750839.88</v>
      </c>
      <c r="D19" s="198">
        <v>152928.57999999999</v>
      </c>
      <c r="E19" s="198">
        <v>0</v>
      </c>
      <c r="F19" s="199">
        <f t="shared" si="2"/>
        <v>903768.46</v>
      </c>
      <c r="G19" s="479">
        <v>0</v>
      </c>
      <c r="H19" s="480"/>
      <c r="I19" s="482">
        <v>0</v>
      </c>
      <c r="J19" s="483"/>
    </row>
    <row r="20" spans="2:10" ht="21.95" customHeight="1" thickBot="1" x14ac:dyDescent="0.3">
      <c r="B20" s="22" t="s">
        <v>49</v>
      </c>
      <c r="C20" s="198">
        <v>956510.99</v>
      </c>
      <c r="D20" s="198">
        <v>75307.7</v>
      </c>
      <c r="E20" s="198">
        <v>0</v>
      </c>
      <c r="F20" s="199">
        <f t="shared" si="2"/>
        <v>1031818.69</v>
      </c>
      <c r="G20" s="457">
        <v>0</v>
      </c>
      <c r="H20" s="458"/>
      <c r="I20" s="468">
        <v>0</v>
      </c>
      <c r="J20" s="469"/>
    </row>
    <row r="21" spans="2:10" ht="21.95" customHeight="1" thickBot="1" x14ac:dyDescent="0.3">
      <c r="B21" s="22" t="s">
        <v>50</v>
      </c>
      <c r="C21" s="203">
        <v>2301177.36</v>
      </c>
      <c r="D21" s="169">
        <v>0</v>
      </c>
      <c r="E21" s="113">
        <v>0</v>
      </c>
      <c r="F21" s="149">
        <f t="shared" si="2"/>
        <v>2301177.36</v>
      </c>
      <c r="G21" s="457">
        <v>0</v>
      </c>
      <c r="H21" s="458"/>
      <c r="I21" s="468">
        <v>0</v>
      </c>
      <c r="J21" s="469"/>
    </row>
    <row r="22" spans="2:10" ht="21.95" customHeight="1" thickBot="1" x14ac:dyDescent="0.3">
      <c r="B22" s="22" t="s">
        <v>51</v>
      </c>
      <c r="C22" s="170">
        <v>3353624.61</v>
      </c>
      <c r="D22" s="171">
        <v>714938.92</v>
      </c>
      <c r="E22" s="170">
        <v>605</v>
      </c>
      <c r="F22" s="149">
        <f t="shared" si="2"/>
        <v>4069168.53</v>
      </c>
      <c r="G22" s="457">
        <v>0</v>
      </c>
      <c r="H22" s="458"/>
      <c r="I22" s="468">
        <v>0</v>
      </c>
      <c r="J22" s="469"/>
    </row>
    <row r="23" spans="2:10" ht="21.95" customHeight="1" thickBot="1" x14ac:dyDescent="0.3">
      <c r="B23" s="22" t="s">
        <v>52</v>
      </c>
      <c r="C23" s="203">
        <v>285118.63</v>
      </c>
      <c r="D23" s="226">
        <v>0</v>
      </c>
      <c r="E23" s="227">
        <v>0</v>
      </c>
      <c r="F23" s="167">
        <f t="shared" si="2"/>
        <v>285118.63</v>
      </c>
      <c r="G23" s="468">
        <v>0</v>
      </c>
      <c r="H23" s="481"/>
      <c r="I23" s="468">
        <v>0</v>
      </c>
      <c r="J23" s="469"/>
    </row>
    <row r="24" spans="2:10" ht="21.95" customHeight="1" thickBot="1" x14ac:dyDescent="0.3">
      <c r="B24" s="22" t="s">
        <v>53</v>
      </c>
      <c r="C24" s="191">
        <v>7024549.5300000003</v>
      </c>
      <c r="D24" s="191">
        <v>1556004.2</v>
      </c>
      <c r="E24" s="191">
        <v>2307</v>
      </c>
      <c r="F24" s="149">
        <f t="shared" si="2"/>
        <v>8582860.7300000004</v>
      </c>
      <c r="G24" s="457">
        <v>0</v>
      </c>
      <c r="H24" s="458"/>
      <c r="I24" s="468">
        <v>0</v>
      </c>
      <c r="J24" s="469"/>
    </row>
    <row r="25" spans="2:10" ht="21.95" customHeight="1" thickBot="1" x14ac:dyDescent="0.3">
      <c r="B25" s="22" t="s">
        <v>54</v>
      </c>
      <c r="C25" s="112">
        <v>4541393.47</v>
      </c>
      <c r="D25" s="169">
        <v>126839.42</v>
      </c>
      <c r="E25" s="113">
        <v>0</v>
      </c>
      <c r="F25" s="149">
        <f t="shared" si="2"/>
        <v>4668232.8899999997</v>
      </c>
      <c r="G25" s="464">
        <f>'[1]BÜTÇE GEL.GİD.'!F11</f>
        <v>0</v>
      </c>
      <c r="H25" s="465"/>
      <c r="I25" s="464">
        <f>'[1]BÜTÇE GEL.GİD.'!H11</f>
        <v>0</v>
      </c>
      <c r="J25" s="465"/>
    </row>
    <row r="26" spans="2:10" ht="21.95" customHeight="1" thickBot="1" x14ac:dyDescent="0.3">
      <c r="B26" s="22" t="s">
        <v>55</v>
      </c>
      <c r="C26" s="178">
        <v>1500897.63</v>
      </c>
      <c r="D26" s="178">
        <v>0</v>
      </c>
      <c r="E26" s="178">
        <v>0</v>
      </c>
      <c r="F26" s="149">
        <f t="shared" si="2"/>
        <v>1500897.63</v>
      </c>
      <c r="G26" s="457">
        <v>0</v>
      </c>
      <c r="H26" s="458"/>
      <c r="I26" s="468">
        <v>0</v>
      </c>
      <c r="J26" s="469"/>
    </row>
    <row r="27" spans="2:10" ht="21.95" customHeight="1" thickBot="1" x14ac:dyDescent="0.3">
      <c r="B27" s="22" t="s">
        <v>56</v>
      </c>
      <c r="C27" s="228">
        <v>6282532.7699999996</v>
      </c>
      <c r="D27" s="229">
        <v>131763.84</v>
      </c>
      <c r="E27" s="184">
        <v>0</v>
      </c>
      <c r="F27" s="149">
        <f t="shared" si="2"/>
        <v>6414296.6099999994</v>
      </c>
      <c r="G27" s="466">
        <v>0</v>
      </c>
      <c r="H27" s="458"/>
      <c r="I27" s="468">
        <v>0</v>
      </c>
      <c r="J27" s="469"/>
    </row>
    <row r="28" spans="2:10" ht="21.95" customHeight="1" thickBot="1" x14ac:dyDescent="0.3">
      <c r="B28" s="168" t="s">
        <v>57</v>
      </c>
      <c r="C28" s="173">
        <v>0</v>
      </c>
      <c r="D28" s="153">
        <v>0</v>
      </c>
      <c r="E28" s="174">
        <v>0</v>
      </c>
      <c r="F28" s="175">
        <f t="shared" si="2"/>
        <v>0</v>
      </c>
      <c r="G28" s="470">
        <v>843371.41</v>
      </c>
      <c r="H28" s="471"/>
      <c r="I28" s="510">
        <v>0</v>
      </c>
      <c r="J28" s="511"/>
    </row>
    <row r="29" spans="2:10" ht="21.95" customHeight="1" thickBot="1" x14ac:dyDescent="0.3">
      <c r="B29" s="168" t="s">
        <v>58</v>
      </c>
      <c r="C29" s="206">
        <v>166619.6</v>
      </c>
      <c r="D29" s="206">
        <v>8503.06</v>
      </c>
      <c r="E29" s="207">
        <v>0</v>
      </c>
      <c r="F29" s="188">
        <f t="shared" si="2"/>
        <v>175122.66</v>
      </c>
      <c r="G29" s="459">
        <v>201540.34</v>
      </c>
      <c r="H29" s="460"/>
      <c r="I29" s="467">
        <v>235.4</v>
      </c>
      <c r="J29" s="467"/>
    </row>
    <row r="30" spans="2:10" ht="21.95" customHeight="1" thickBot="1" x14ac:dyDescent="0.3">
      <c r="B30" s="168" t="s">
        <v>59</v>
      </c>
      <c r="C30" s="195">
        <v>156709.99</v>
      </c>
      <c r="D30" s="196">
        <v>28286.75</v>
      </c>
      <c r="E30" s="196">
        <v>0</v>
      </c>
      <c r="F30" s="149">
        <f t="shared" si="2"/>
        <v>184996.74</v>
      </c>
      <c r="G30" s="462">
        <v>726555.34</v>
      </c>
      <c r="H30" s="463"/>
      <c r="I30" s="468">
        <v>0</v>
      </c>
      <c r="J30" s="469"/>
    </row>
    <row r="31" spans="2:10" ht="21.95" customHeight="1" thickBot="1" x14ac:dyDescent="0.3">
      <c r="B31" s="168" t="s">
        <v>60</v>
      </c>
      <c r="C31" s="94">
        <v>0</v>
      </c>
      <c r="D31" s="154">
        <v>0</v>
      </c>
      <c r="E31" s="94">
        <v>0</v>
      </c>
      <c r="F31" s="149">
        <f t="shared" si="2"/>
        <v>0</v>
      </c>
      <c r="G31" s="457">
        <v>0</v>
      </c>
      <c r="H31" s="458"/>
      <c r="I31" s="468">
        <v>0</v>
      </c>
      <c r="J31" s="469"/>
    </row>
    <row r="32" spans="2:10" ht="21.95" customHeight="1" thickBot="1" x14ac:dyDescent="0.3">
      <c r="B32" s="168" t="s">
        <v>61</v>
      </c>
      <c r="C32" s="56">
        <v>0</v>
      </c>
      <c r="D32" s="155">
        <v>0</v>
      </c>
      <c r="E32" s="58">
        <v>0</v>
      </c>
      <c r="F32" s="149">
        <f t="shared" si="2"/>
        <v>0</v>
      </c>
      <c r="G32" s="461">
        <v>386.44</v>
      </c>
      <c r="H32" s="461"/>
      <c r="I32" s="467">
        <v>0</v>
      </c>
      <c r="J32" s="467"/>
    </row>
    <row r="33" spans="2:10" ht="21.95" customHeight="1" thickBot="1" x14ac:dyDescent="0.3">
      <c r="B33" s="168" t="s">
        <v>73</v>
      </c>
      <c r="C33" s="56">
        <v>0</v>
      </c>
      <c r="D33" s="155">
        <v>0</v>
      </c>
      <c r="E33" s="58">
        <v>0</v>
      </c>
      <c r="F33" s="149">
        <f t="shared" si="2"/>
        <v>0</v>
      </c>
      <c r="G33" s="271">
        <v>1106247.46</v>
      </c>
      <c r="H33" s="283"/>
      <c r="I33" s="468">
        <v>0</v>
      </c>
      <c r="J33" s="469"/>
    </row>
    <row r="34" spans="2:10" ht="21.95" customHeight="1" thickBot="1" x14ac:dyDescent="0.3">
      <c r="B34" s="33" t="s">
        <v>5</v>
      </c>
      <c r="C34" s="56">
        <f>SUM(C11:C33)</f>
        <v>60133403.480000019</v>
      </c>
      <c r="D34" s="56">
        <f>SUM(D11:D33)</f>
        <v>5420945.3899999997</v>
      </c>
      <c r="E34" s="56">
        <f>SUM(E11:E33)</f>
        <v>355691.09</v>
      </c>
      <c r="F34" s="147">
        <f t="shared" ref="F34" si="3">SUM(C34:E34)</f>
        <v>65910039.960000023</v>
      </c>
      <c r="G34" s="457">
        <f>SUM(G11:G33)</f>
        <v>2878100.9899999998</v>
      </c>
      <c r="H34" s="458"/>
      <c r="I34" s="472">
        <f>SUM(I11:I33)</f>
        <v>235.4</v>
      </c>
      <c r="J34" s="473"/>
    </row>
    <row r="35" spans="2:10" ht="21.95" customHeight="1" thickBot="1" x14ac:dyDescent="0.3">
      <c r="B35" s="34"/>
      <c r="C35" s="499">
        <f>SUM(C34:E34)</f>
        <v>65910039.960000023</v>
      </c>
      <c r="D35" s="502"/>
      <c r="E35" s="503"/>
      <c r="F35" s="158"/>
      <c r="G35" s="346"/>
      <c r="H35" s="321"/>
      <c r="I35" s="474"/>
      <c r="J35" s="475"/>
    </row>
    <row r="36" spans="2:10" ht="21.95" customHeight="1" thickBot="1" x14ac:dyDescent="0.3">
      <c r="B36" s="51"/>
      <c r="C36" s="57"/>
      <c r="D36" s="95"/>
      <c r="E36" s="96"/>
      <c r="F36" s="96"/>
    </row>
    <row r="37" spans="2:10" ht="31.5" customHeight="1" thickBot="1" x14ac:dyDescent="0.3">
      <c r="B37" s="26" t="s">
        <v>5</v>
      </c>
      <c r="C37" s="58">
        <f t="shared" ref="C37:I37" si="4">SUM(C8+C34)</f>
        <v>150478456.79000002</v>
      </c>
      <c r="D37" s="58">
        <f t="shared" si="4"/>
        <v>20151694.009999998</v>
      </c>
      <c r="E37" s="58">
        <f t="shared" si="4"/>
        <v>355691.09</v>
      </c>
      <c r="F37" s="156"/>
      <c r="G37" s="492">
        <f t="shared" si="4"/>
        <v>9185591.9399999995</v>
      </c>
      <c r="H37" s="493"/>
      <c r="I37" s="472">
        <f t="shared" si="4"/>
        <v>2543.5</v>
      </c>
      <c r="J37" s="283"/>
    </row>
    <row r="38" spans="2:10" ht="30.75" customHeight="1" thickBot="1" x14ac:dyDescent="0.3">
      <c r="C38" s="504">
        <f>SUM(C37:E37)</f>
        <v>170985841.89000002</v>
      </c>
      <c r="D38" s="502"/>
      <c r="E38" s="505"/>
      <c r="F38" s="159"/>
      <c r="G38" s="497"/>
      <c r="H38" s="498"/>
      <c r="I38" s="494"/>
      <c r="J38" s="448"/>
    </row>
  </sheetData>
  <mergeCells count="73">
    <mergeCell ref="I37:J37"/>
    <mergeCell ref="G37:H37"/>
    <mergeCell ref="I38:J38"/>
    <mergeCell ref="B2:J2"/>
    <mergeCell ref="G38:H38"/>
    <mergeCell ref="C9:E9"/>
    <mergeCell ref="C35:E35"/>
    <mergeCell ref="C38:E38"/>
    <mergeCell ref="C3:E3"/>
    <mergeCell ref="B3:B4"/>
    <mergeCell ref="G11:H11"/>
    <mergeCell ref="G3:J3"/>
    <mergeCell ref="I12:J12"/>
    <mergeCell ref="I13:J13"/>
    <mergeCell ref="I14:J14"/>
    <mergeCell ref="I15:J15"/>
    <mergeCell ref="I16:J16"/>
    <mergeCell ref="I11:J11"/>
    <mergeCell ref="G9:H9"/>
    <mergeCell ref="I9:J9"/>
    <mergeCell ref="I5:J5"/>
    <mergeCell ref="I6:J6"/>
    <mergeCell ref="I7:J7"/>
    <mergeCell ref="I8:J8"/>
    <mergeCell ref="I4:J4"/>
    <mergeCell ref="G8:H8"/>
    <mergeCell ref="G5:H5"/>
    <mergeCell ref="G6:H6"/>
    <mergeCell ref="G7:H7"/>
    <mergeCell ref="G4:H4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3:J33"/>
    <mergeCell ref="I34:J34"/>
    <mergeCell ref="I35:J35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I27:J27"/>
    <mergeCell ref="G24:H24"/>
    <mergeCell ref="G25:H25"/>
    <mergeCell ref="G26:H26"/>
    <mergeCell ref="G27:H27"/>
    <mergeCell ref="I32:J32"/>
    <mergeCell ref="I28:J28"/>
    <mergeCell ref="I29:J29"/>
    <mergeCell ref="I30:J30"/>
    <mergeCell ref="I31:J31"/>
    <mergeCell ref="G28:H28"/>
    <mergeCell ref="G34:H34"/>
    <mergeCell ref="G35:H35"/>
    <mergeCell ref="G29:H29"/>
    <mergeCell ref="G31:H31"/>
    <mergeCell ref="G32:H32"/>
    <mergeCell ref="G33:H33"/>
    <mergeCell ref="G30:H30"/>
  </mergeCells>
  <pageMargins left="0.19685039370078741" right="0" top="0" bottom="0" header="0" footer="0"/>
  <pageSetup paperSize="9" scale="75" orientation="portrait" r:id="rId1"/>
  <ignoredErrors>
    <ignoredError sqref="F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asıl tablo</vt:lpstr>
      <vt:lpstr>GELİR</vt:lpstr>
      <vt:lpstr>MÜKELLEF SAY.</vt:lpstr>
      <vt:lpstr>MİLE</vt:lpstr>
      <vt:lpstr>MİLE2</vt:lpstr>
      <vt:lpstr>BÜTÇE GEL.GİD.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2018-02-21T07:59:17Z</dcterms:modified>
</cp:coreProperties>
</file>