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5"/>
  </bookViews>
  <sheets>
    <sheet name="asıl tablo" sheetId="7" r:id="rId1"/>
    <sheet name="GELİR" sheetId="2" r:id="rId2"/>
    <sheet name="MÜKELLEF SAY." sheetId="3" r:id="rId3"/>
    <sheet name="MİLE" sheetId="4" r:id="rId4"/>
    <sheet name="MİLE2" sheetId="6" r:id="rId5"/>
    <sheet name="BÜTÇE GEL.GİD." sheetId="5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G25" i="5" l="1"/>
  <c r="J17" i="2" l="1"/>
  <c r="I17" i="2"/>
  <c r="D15" i="5" l="1"/>
  <c r="I14" i="2"/>
  <c r="I28" i="2" l="1"/>
  <c r="G13" i="2"/>
  <c r="I27" i="2" l="1"/>
  <c r="C33" i="2" l="1"/>
  <c r="G8" i="2" l="1"/>
  <c r="E8" i="2"/>
  <c r="I25" i="5" l="1"/>
  <c r="G34" i="5" l="1"/>
  <c r="I34" i="5"/>
  <c r="G39" i="7" l="1"/>
  <c r="G38" i="7" l="1"/>
  <c r="F25" i="5" l="1"/>
  <c r="F23" i="5" l="1"/>
  <c r="F21" i="5" l="1"/>
  <c r="F18" i="5" l="1"/>
  <c r="F19" i="5"/>
  <c r="F20" i="5"/>
  <c r="F22" i="5"/>
  <c r="F24" i="5"/>
  <c r="F26" i="5"/>
  <c r="F27" i="5"/>
  <c r="F28" i="5"/>
  <c r="F29" i="5"/>
  <c r="F30" i="5"/>
  <c r="F31" i="5"/>
  <c r="F32" i="5"/>
  <c r="F33" i="5"/>
  <c r="F13" i="5" l="1"/>
  <c r="F14" i="5"/>
  <c r="F15" i="5"/>
  <c r="F16" i="5"/>
  <c r="F17" i="5"/>
  <c r="F12" i="5" l="1"/>
  <c r="F11" i="5" l="1"/>
  <c r="J14" i="7" l="1"/>
  <c r="J13" i="7"/>
  <c r="I14" i="7"/>
  <c r="I13" i="7"/>
  <c r="E15" i="7"/>
  <c r="G15" i="7"/>
  <c r="C15" i="7"/>
  <c r="I15" i="7" l="1"/>
  <c r="J15" i="7"/>
  <c r="E34" i="5"/>
  <c r="C34" i="5"/>
  <c r="I8" i="5"/>
  <c r="I37" i="5" s="1"/>
  <c r="G8" i="5"/>
  <c r="C8" i="2" l="1"/>
  <c r="I6" i="7" l="1"/>
  <c r="I5" i="7"/>
  <c r="G33" i="2" l="1"/>
  <c r="G35" i="2" s="1"/>
  <c r="E33" i="2"/>
  <c r="E35" i="2" s="1"/>
  <c r="D34" i="5" l="1"/>
  <c r="F34" i="5" s="1"/>
  <c r="J40" i="7" l="1"/>
  <c r="H40" i="7"/>
  <c r="G37" i="5" l="1"/>
  <c r="E40" i="7" l="1"/>
  <c r="F40" i="7"/>
  <c r="D40" i="7"/>
  <c r="H44" i="7"/>
  <c r="J32" i="7"/>
  <c r="I32" i="7"/>
  <c r="H32" i="7"/>
  <c r="G32" i="7"/>
  <c r="F32" i="7"/>
  <c r="E32" i="7"/>
  <c r="D32" i="7"/>
  <c r="C32" i="7"/>
  <c r="K31" i="7"/>
  <c r="K30" i="7"/>
  <c r="G27" i="7"/>
  <c r="F27" i="7"/>
  <c r="D27" i="7"/>
  <c r="C27" i="7"/>
  <c r="H26" i="7"/>
  <c r="E26" i="7"/>
  <c r="H25" i="7"/>
  <c r="E25" i="7"/>
  <c r="H20" i="7"/>
  <c r="F20" i="7"/>
  <c r="D20" i="7"/>
  <c r="J19" i="7"/>
  <c r="J18" i="7"/>
  <c r="I8" i="7"/>
  <c r="I7" i="7"/>
  <c r="G7" i="7"/>
  <c r="E7" i="7"/>
  <c r="G40" i="7" l="1"/>
  <c r="E27" i="7"/>
  <c r="I26" i="7"/>
  <c r="H27" i="7"/>
  <c r="J20" i="7"/>
  <c r="I25" i="7"/>
  <c r="K32" i="7"/>
  <c r="I27" i="7" l="1"/>
  <c r="D23" i="6"/>
  <c r="E23" i="6"/>
  <c r="F23" i="6"/>
  <c r="G23" i="6"/>
  <c r="H23" i="6"/>
  <c r="I23" i="6"/>
  <c r="J23" i="6"/>
  <c r="C23" i="6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7" i="4"/>
  <c r="I16" i="4" l="1"/>
  <c r="I23" i="4"/>
  <c r="I21" i="4"/>
  <c r="I15" i="4"/>
  <c r="I9" i="4"/>
  <c r="I8" i="4"/>
  <c r="I20" i="4"/>
  <c r="I17" i="4"/>
  <c r="I19" i="4"/>
  <c r="I13" i="4"/>
  <c r="I11" i="4"/>
  <c r="I12" i="4"/>
  <c r="I22" i="4"/>
  <c r="I18" i="4"/>
  <c r="I14" i="4"/>
  <c r="I10" i="4"/>
  <c r="K17" i="6"/>
  <c r="I7" i="4" l="1"/>
  <c r="C35" i="5" l="1"/>
  <c r="C35" i="2" l="1"/>
  <c r="D24" i="4"/>
  <c r="D26" i="4" s="1"/>
  <c r="F24" i="4"/>
  <c r="F26" i="4" s="1"/>
  <c r="G24" i="4"/>
  <c r="G26" i="4" s="1"/>
  <c r="C24" i="4"/>
  <c r="C26" i="4" s="1"/>
  <c r="D25" i="6"/>
  <c r="E25" i="6"/>
  <c r="F25" i="6"/>
  <c r="G25" i="6"/>
  <c r="H25" i="6"/>
  <c r="I25" i="6"/>
  <c r="J25" i="6"/>
  <c r="E32" i="3"/>
  <c r="G32" i="3"/>
  <c r="C32" i="3"/>
  <c r="C25" i="6" l="1"/>
  <c r="I32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9" i="3"/>
  <c r="I6" i="3"/>
  <c r="I5" i="3"/>
  <c r="E7" i="3" l="1"/>
  <c r="E34" i="3" s="1"/>
  <c r="G7" i="3"/>
  <c r="G34" i="3" s="1"/>
  <c r="C7" i="3"/>
  <c r="I7" i="3" l="1"/>
  <c r="I34" i="3" s="1"/>
  <c r="C34" i="3"/>
  <c r="D8" i="5" l="1"/>
  <c r="E8" i="5"/>
  <c r="C8" i="5"/>
  <c r="F8" i="5" l="1"/>
  <c r="C9" i="5"/>
  <c r="E37" i="5"/>
  <c r="D37" i="5"/>
  <c r="C37" i="5"/>
  <c r="C38" i="5" l="1"/>
  <c r="E5" i="4" l="1"/>
  <c r="K21" i="6" l="1"/>
  <c r="K9" i="6" l="1"/>
  <c r="K20" i="6" l="1"/>
  <c r="K14" i="6" l="1"/>
  <c r="K13" i="6" l="1"/>
  <c r="K12" i="6" l="1"/>
  <c r="K10" i="6" l="1"/>
  <c r="K8" i="6" l="1"/>
  <c r="K6" i="6" l="1"/>
  <c r="K19" i="6" l="1"/>
  <c r="K22" i="6"/>
  <c r="K7" i="6"/>
  <c r="K11" i="6"/>
  <c r="K15" i="6"/>
  <c r="K16" i="6"/>
  <c r="K18" i="6"/>
  <c r="K4" i="6"/>
  <c r="K23" i="6" l="1"/>
  <c r="K25" i="6" s="1"/>
  <c r="H5" i="4"/>
  <c r="E24" i="4"/>
  <c r="E26" i="4" l="1"/>
  <c r="H24" i="4"/>
  <c r="H26" i="4" s="1"/>
  <c r="I5" i="4"/>
  <c r="I24" i="4" l="1"/>
  <c r="I26" i="4" s="1"/>
</calcChain>
</file>

<file path=xl/sharedStrings.xml><?xml version="1.0" encoding="utf-8"?>
<sst xmlns="http://schemas.openxmlformats.org/spreadsheetml/2006/main" count="248" uniqueCount="92">
  <si>
    <t>DEFTERDARLIK AYLIK BİLGİ FORMU (ÖZET)</t>
  </si>
  <si>
    <t>İLİMİZ MERKEZ VE İLÇE TEŞKİLATI PERSONEL DAĞILIMI</t>
  </si>
  <si>
    <t>PERSONEL DURUMU</t>
  </si>
  <si>
    <t>MERKEZ</t>
  </si>
  <si>
    <t>İLÇELER</t>
  </si>
  <si>
    <t>TOPLAM</t>
  </si>
  <si>
    <t>BAKANLIK ATAMALI</t>
  </si>
  <si>
    <t>VALİLİK ATAMALI</t>
  </si>
  <si>
    <t>TAŞIT DURUMU</t>
  </si>
  <si>
    <t>TAHAKKUK</t>
  </si>
  <si>
    <t>TAHSİLAT</t>
  </si>
  <si>
    <t>MÜKELLEF SAYILARI</t>
  </si>
  <si>
    <t>GERÇEK USÜL</t>
  </si>
  <si>
    <t>BASİT  USÜL</t>
  </si>
  <si>
    <t>KURUMLAR VERGİSİ</t>
  </si>
  <si>
    <t>GENEL TOPLAM</t>
  </si>
  <si>
    <t>İLİMİZ MERKEZ VE İLÇELERDE BULUNAN HAZİNE TAŞINMAZLARI</t>
  </si>
  <si>
    <t>TESCİLLİ    (İRATLI)</t>
  </si>
  <si>
    <t>TESCİLLİ               (TAHSİSLİ)</t>
  </si>
  <si>
    <t>DEV.HÜK.VE TAS.ALT.</t>
  </si>
  <si>
    <t>DEV.HÜK.VE TAS.ALT. (TAHSİSLİ)</t>
  </si>
  <si>
    <t>ADEDİ</t>
  </si>
  <si>
    <t>MİLLİ   EMLAK   GELİRLERİ</t>
  </si>
  <si>
    <t>TAŞINMAZ SATIŞ     GELİRLERİ</t>
  </si>
  <si>
    <t>TAŞINMAZ KİRA GELİRLERİ</t>
  </si>
  <si>
    <t>LOJMAN KİRA GELİRLERİ</t>
  </si>
  <si>
    <t>ECRİMİSİL</t>
  </si>
  <si>
    <t>ÖN İZİN,    KUL.İZNİ GEL.</t>
  </si>
  <si>
    <t>İRTİFAK HAKKI GEL.</t>
  </si>
  <si>
    <t>TAŞINIR SATIŞ GEL.</t>
  </si>
  <si>
    <t>DİĞER GELİRLER</t>
  </si>
  <si>
    <t>Merkez</t>
  </si>
  <si>
    <t>İlçeler</t>
  </si>
  <si>
    <t>RET VE İADELER</t>
  </si>
  <si>
    <t>BÜTÇE GİDERİ TOPLAMI</t>
  </si>
  <si>
    <t>DERDEST DAVALAR</t>
  </si>
  <si>
    <t>DERDEST HUKUK DAVALARI</t>
  </si>
  <si>
    <t>DERDEST CEZA DAVALARI</t>
  </si>
  <si>
    <t>İCRA TAKİP DOSYALARI</t>
  </si>
  <si>
    <t>HAZİNE AVUKATI SAYISI</t>
  </si>
  <si>
    <t>BAŞMAKÇI MALMÜD.</t>
  </si>
  <si>
    <t>BAYAT MALMÜD.</t>
  </si>
  <si>
    <t>BOLVADİN MALMÜD.</t>
  </si>
  <si>
    <t>ÇAY MALMÜD.</t>
  </si>
  <si>
    <t>ÇOBANLAR MALMÜD.</t>
  </si>
  <si>
    <t>DAZKIRI MALMÜD.</t>
  </si>
  <si>
    <t>DİNAR MALMÜD.</t>
  </si>
  <si>
    <t>EMİRDAĞ MALMÜD.</t>
  </si>
  <si>
    <t>EVCİLER MALMÜD.</t>
  </si>
  <si>
    <t>HOCALAR MALMÜD.</t>
  </si>
  <si>
    <t>İHSANİYE MALMÜD.</t>
  </si>
  <si>
    <t>İSCEHİSAR MALMÜD.</t>
  </si>
  <si>
    <t>KIZILÖREN MALMÜD.</t>
  </si>
  <si>
    <t>SANDIKLI MALMÜD.</t>
  </si>
  <si>
    <t>SİNANPAŞA MALMÜD.</t>
  </si>
  <si>
    <t>SULTANDAĞI MALMÜD.</t>
  </si>
  <si>
    <t>ŞUHUT MALMÜD.</t>
  </si>
  <si>
    <t>BOLVADİN VD.MD.</t>
  </si>
  <si>
    <t>ÇAY VD.MD.</t>
  </si>
  <si>
    <t>DİNAR VD.MD.</t>
  </si>
  <si>
    <t>EMİRDAĞ VD.MD.</t>
  </si>
  <si>
    <t>SANDIKLI VD.MD.</t>
  </si>
  <si>
    <t>BİRİMİN ADI</t>
  </si>
  <si>
    <t>GERÇEK</t>
  </si>
  <si>
    <t>BASİT</t>
  </si>
  <si>
    <t>KURUMLAR</t>
  </si>
  <si>
    <t>KOCATEPE VD.MD.</t>
  </si>
  <si>
    <t>TINAZTEPE VD.MD.</t>
  </si>
  <si>
    <t>MİLLİ EMLAK MÜD.</t>
  </si>
  <si>
    <t>SAYMANLIKLAR</t>
  </si>
  <si>
    <t>MUHASEBE MÜD.</t>
  </si>
  <si>
    <t>KOCATEPE V.D. MÜD.</t>
  </si>
  <si>
    <t>TINAZTEPE V.D. MÜD.</t>
  </si>
  <si>
    <t>İSCEHİSAR VD.MD.</t>
  </si>
  <si>
    <t>PERSONEL</t>
  </si>
  <si>
    <t>CARİ</t>
  </si>
  <si>
    <t>YATIRIM</t>
  </si>
  <si>
    <t xml:space="preserve"> </t>
  </si>
  <si>
    <t>KDV</t>
  </si>
  <si>
    <t>ÖTV</t>
  </si>
  <si>
    <t>İLİMİZ MERKEZ VE İLÇE GELİR -GİDER DAĞILIMI</t>
  </si>
  <si>
    <t>BÜTÇE GİDERİ</t>
  </si>
  <si>
    <t>ORAN</t>
  </si>
  <si>
    <t>BÜTÇE GELİRLERİ</t>
  </si>
  <si>
    <t>GELİRİN GİDERİ KARŞILAMA ORANI</t>
  </si>
  <si>
    <t>AFYONKARAHİSAR İL GENELİ GİDER DAĞILIMI</t>
  </si>
  <si>
    <t>İL MERKEZİ</t>
  </si>
  <si>
    <t>DÖNEMİ: MART 2018</t>
  </si>
  <si>
    <t>31.03.2018 TARİHİ İTİBARİYLE MÜKELLEF SAYILARI</t>
  </si>
  <si>
    <t>MART 2018</t>
  </si>
  <si>
    <t>10.35%</t>
  </si>
  <si>
    <t>31.03.2018 TARİHİ İTİBARİYLE HARCAMALARIN SINIFLANDIRILMASI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</si>
</sst>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T_L_-;\-* #,##0.00\ _T_L_-;_-* &quot;-&quot;??\ _T_L_-;_-@_-"/>
    <numFmt numFmtId="165" formatCode="#,##0.00\ _₺"/>
    <numFmt numFmtId="166" formatCode="#,##0\ _₺"/>
    <numFmt numFmtId="167" formatCode="#,##0.00;[Red]#,##0.00"/>
    <numFmt numFmtId="168" formatCode="#,##0.00\ _T_L;[Red]#,##0.00\ _T_L"/>
    <numFmt numFmtId="169" formatCode="_-* #,##0.00\ _T_L_-;\-* #,##0.00\ _T_L_-;_-* \-??\ _T_L_-;_-@_-"/>
    <numFmt numFmtId="170" formatCode="%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9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0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Arial"/>
      <family val="2"/>
    </font>
    <font>
      <sz val="11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 Tur"/>
      <charset val="162"/>
    </font>
    <font>
      <b/>
      <u/>
      <sz val="12"/>
      <name val="Times New Roman"/>
      <family val="1"/>
      <charset val="162"/>
    </font>
    <font>
      <sz val="10"/>
      <color theme="1"/>
      <name val="Verdana"/>
      <family val="2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Calibri"/>
      <family val="2"/>
      <scheme val="minor"/>
    </font>
    <font>
      <sz val="10"/>
      <color indexed="8"/>
      <name val="Verdana"/>
      <family val="2"/>
      <charset val="16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Verdana"/>
      <family val="2"/>
      <charset val="162"/>
    </font>
    <font>
      <sz val="11"/>
      <color indexed="8"/>
      <name val="Calibri"/>
      <family val="2"/>
      <charset val="162"/>
    </font>
    <font>
      <sz val="11"/>
      <color rgb="FF000000"/>
      <name val="Calibri"/>
      <family val="2"/>
      <charset val="162"/>
    </font>
    <font>
      <sz val="12"/>
      <color rgb="FF000000"/>
      <name val="Calibri"/>
      <family val="2"/>
      <charset val="162"/>
    </font>
    <font>
      <sz val="10"/>
      <color indexed="8"/>
      <name val="Times New Roman"/>
      <family val="1"/>
      <charset val="162"/>
    </font>
    <font>
      <sz val="12"/>
      <color indexed="8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2"/>
      <color indexed="8"/>
      <name val="Calibri"/>
      <family val="2"/>
      <charset val="162"/>
    </font>
    <font>
      <sz val="10"/>
      <color rgb="FF000000"/>
      <name val="Verdana"/>
      <family val="2"/>
      <charset val="162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39" fillId="0" borderId="0"/>
    <xf numFmtId="0" fontId="39" fillId="0" borderId="0"/>
    <xf numFmtId="0" fontId="40" fillId="0" borderId="0"/>
    <xf numFmtId="0" fontId="19" fillId="0" borderId="0"/>
    <xf numFmtId="164" fontId="40" fillId="0" borderId="0" applyFont="0" applyFill="0" applyBorder="0" applyAlignment="0" applyProtection="0"/>
    <xf numFmtId="0" fontId="18" fillId="0" borderId="0"/>
    <xf numFmtId="0" fontId="17" fillId="0" borderId="0"/>
    <xf numFmtId="0" fontId="39" fillId="0" borderId="0"/>
    <xf numFmtId="0" fontId="39" fillId="0" borderId="0"/>
    <xf numFmtId="0" fontId="16" fillId="0" borderId="0"/>
    <xf numFmtId="164" fontId="39" fillId="0" borderId="0" applyFont="0" applyFill="0" applyBorder="0" applyAlignment="0" applyProtection="0"/>
    <xf numFmtId="0" fontId="15" fillId="0" borderId="0"/>
    <xf numFmtId="0" fontId="39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26">
    <xf numFmtId="0" fontId="0" fillId="0" borderId="0" xfId="0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25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" fontId="25" fillId="0" borderId="27" xfId="0" applyNumberFormat="1" applyFont="1" applyBorder="1" applyAlignment="1">
      <alignment horizontal="center" vertical="center" wrapText="1"/>
    </xf>
    <xf numFmtId="4" fontId="24" fillId="0" borderId="25" xfId="0" applyNumberFormat="1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3" fontId="24" fillId="0" borderId="0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31" fillId="0" borderId="25" xfId="0" applyNumberFormat="1" applyFont="1" applyFill="1" applyBorder="1" applyAlignment="1" applyProtection="1">
      <alignment vertical="center"/>
      <protection hidden="1"/>
    </xf>
    <xf numFmtId="0" fontId="21" fillId="0" borderId="25" xfId="0" applyFont="1" applyFill="1" applyBorder="1" applyAlignment="1">
      <alignment horizontal="center" vertical="center"/>
    </xf>
    <xf numFmtId="0" fontId="0" fillId="0" borderId="0" xfId="0" applyBorder="1"/>
    <xf numFmtId="0" fontId="31" fillId="0" borderId="25" xfId="0" applyFont="1" applyFill="1" applyBorder="1" applyAlignment="1" applyProtection="1">
      <alignment vertical="center" wrapText="1"/>
      <protection hidden="1"/>
    </xf>
    <xf numFmtId="0" fontId="34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28" xfId="0" applyNumberFormat="1" applyFont="1" applyFill="1" applyBorder="1" applyAlignment="1" applyProtection="1">
      <alignment vertical="center"/>
      <protection hidden="1"/>
    </xf>
    <xf numFmtId="0" fontId="38" fillId="0" borderId="30" xfId="0" applyFont="1" applyBorder="1" applyAlignment="1">
      <alignment horizontal="left" vertical="center"/>
    </xf>
    <xf numFmtId="4" fontId="21" fillId="0" borderId="25" xfId="0" applyNumberFormat="1" applyFont="1" applyBorder="1" applyAlignment="1">
      <alignment horizontal="center" vertical="center"/>
    </xf>
    <xf numFmtId="4" fontId="3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8" xfId="0" applyFont="1" applyBorder="1"/>
    <xf numFmtId="0" fontId="33" fillId="0" borderId="45" xfId="0" applyFont="1" applyBorder="1"/>
    <xf numFmtId="0" fontId="34" fillId="0" borderId="25" xfId="0" applyNumberFormat="1" applyFont="1" applyFill="1" applyBorder="1" applyAlignment="1" applyProtection="1">
      <alignment vertical="center"/>
      <protection hidden="1"/>
    </xf>
    <xf numFmtId="0" fontId="38" fillId="0" borderId="25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0" borderId="5" xfId="0" applyBorder="1"/>
    <xf numFmtId="0" fontId="21" fillId="0" borderId="8" xfId="0" applyFont="1" applyBorder="1"/>
    <xf numFmtId="0" fontId="38" fillId="0" borderId="0" xfId="0" applyFont="1" applyBorder="1" applyAlignment="1">
      <alignment vertical="center"/>
    </xf>
    <xf numFmtId="4" fontId="42" fillId="0" borderId="1" xfId="0" applyNumberFormat="1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/>
    </xf>
    <xf numFmtId="0" fontId="21" fillId="0" borderId="25" xfId="0" applyFont="1" applyBorder="1" applyAlignment="1">
      <alignment vertical="center"/>
    </xf>
    <xf numFmtId="0" fontId="33" fillId="0" borderId="32" xfId="0" applyFont="1" applyBorder="1" applyAlignment="1">
      <alignment vertical="center"/>
    </xf>
    <xf numFmtId="0" fontId="33" fillId="0" borderId="26" xfId="0" applyFont="1" applyBorder="1" applyAlignment="1">
      <alignment vertical="center"/>
    </xf>
    <xf numFmtId="0" fontId="38" fillId="0" borderId="26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45" fillId="0" borderId="25" xfId="0" applyFont="1" applyBorder="1" applyAlignment="1">
      <alignment horizontal="left" vertical="center"/>
    </xf>
    <xf numFmtId="0" fontId="33" fillId="0" borderId="0" xfId="0" applyFont="1" applyBorder="1"/>
    <xf numFmtId="3" fontId="26" fillId="0" borderId="25" xfId="0" applyNumberFormat="1" applyFont="1" applyFill="1" applyBorder="1" applyAlignment="1">
      <alignment horizontal="center" vertical="center"/>
    </xf>
    <xf numFmtId="3" fontId="46" fillId="0" borderId="27" xfId="0" applyNumberFormat="1" applyFont="1" applyBorder="1" applyAlignment="1">
      <alignment horizontal="center" vertical="center"/>
    </xf>
    <xf numFmtId="3" fontId="46" fillId="0" borderId="47" xfId="0" applyNumberFormat="1" applyFont="1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4" fontId="37" fillId="0" borderId="25" xfId="0" applyNumberFormat="1" applyFont="1" applyFill="1" applyBorder="1" applyAlignment="1" applyProtection="1">
      <alignment horizontal="right" vertical="center" wrapText="1"/>
      <protection hidden="1"/>
    </xf>
    <xf numFmtId="4" fontId="37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37" fillId="0" borderId="25" xfId="0" applyNumberFormat="1" applyFont="1" applyBorder="1" applyAlignment="1">
      <alignment horizontal="right" vertical="center"/>
    </xf>
    <xf numFmtId="0" fontId="0" fillId="0" borderId="13" xfId="0" applyBorder="1"/>
    <xf numFmtId="0" fontId="0" fillId="0" borderId="0" xfId="0" applyFont="1"/>
    <xf numFmtId="3" fontId="0" fillId="0" borderId="15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3" fontId="0" fillId="0" borderId="25" xfId="0" applyNumberFormat="1" applyFont="1" applyBorder="1" applyAlignment="1">
      <alignment horizontal="center" vertical="center"/>
    </xf>
    <xf numFmtId="3" fontId="48" fillId="0" borderId="25" xfId="0" applyNumberFormat="1" applyFont="1" applyBorder="1" applyAlignment="1">
      <alignment horizontal="center" vertical="center"/>
    </xf>
    <xf numFmtId="0" fontId="0" fillId="0" borderId="25" xfId="0" applyBorder="1"/>
    <xf numFmtId="0" fontId="0" fillId="0" borderId="25" xfId="0" applyFill="1" applyBorder="1" applyAlignment="1">
      <alignment vertical="center"/>
    </xf>
    <xf numFmtId="0" fontId="28" fillId="0" borderId="23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4" fontId="25" fillId="0" borderId="27" xfId="0" applyNumberFormat="1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vertical="center"/>
    </xf>
    <xf numFmtId="3" fontId="46" fillId="0" borderId="22" xfId="0" applyNumberFormat="1" applyFont="1" applyBorder="1" applyAlignment="1">
      <alignment horizontal="center" vertical="center"/>
    </xf>
    <xf numFmtId="3" fontId="0" fillId="0" borderId="48" xfId="0" applyNumberFormat="1" applyBorder="1" applyAlignment="1">
      <alignment horizontal="center" vertical="center"/>
    </xf>
    <xf numFmtId="4" fontId="25" fillId="0" borderId="50" xfId="0" applyNumberFormat="1" applyFont="1" applyBorder="1" applyAlignment="1">
      <alignment horizontal="center" vertical="center" wrapText="1"/>
    </xf>
    <xf numFmtId="0" fontId="0" fillId="0" borderId="49" xfId="0" applyBorder="1"/>
    <xf numFmtId="0" fontId="21" fillId="0" borderId="54" xfId="0" applyFont="1" applyBorder="1" applyAlignment="1">
      <alignment horizontal="center" vertical="center"/>
    </xf>
    <xf numFmtId="3" fontId="0" fillId="0" borderId="50" xfId="0" applyNumberFormat="1" applyFont="1" applyBorder="1" applyAlignment="1">
      <alignment horizontal="center" vertical="center"/>
    </xf>
    <xf numFmtId="0" fontId="38" fillId="0" borderId="50" xfId="0" applyFont="1" applyBorder="1" applyAlignment="1">
      <alignment vertical="center"/>
    </xf>
    <xf numFmtId="3" fontId="46" fillId="0" borderId="15" xfId="0" applyNumberFormat="1" applyFont="1" applyBorder="1" applyAlignment="1">
      <alignment horizontal="center" vertical="center"/>
    </xf>
    <xf numFmtId="4" fontId="37" fillId="0" borderId="15" xfId="0" applyNumberFormat="1" applyFont="1" applyBorder="1" applyAlignment="1">
      <alignment horizontal="right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3" fontId="41" fillId="0" borderId="15" xfId="0" applyNumberFormat="1" applyFont="1" applyFill="1" applyBorder="1" applyAlignment="1">
      <alignment horizontal="center" vertical="center"/>
    </xf>
    <xf numFmtId="3" fontId="41" fillId="0" borderId="48" xfId="0" applyNumberFormat="1" applyFont="1" applyFill="1" applyBorder="1" applyAlignment="1">
      <alignment horizontal="center" vertical="center"/>
    </xf>
    <xf numFmtId="0" fontId="0" fillId="0" borderId="39" xfId="0" applyFill="1" applyBorder="1" applyAlignment="1">
      <alignment vertical="center"/>
    </xf>
    <xf numFmtId="3" fontId="26" fillId="0" borderId="48" xfId="0" applyNumberFormat="1" applyFont="1" applyFill="1" applyBorder="1" applyAlignment="1">
      <alignment horizontal="center" vertical="center"/>
    </xf>
    <xf numFmtId="3" fontId="26" fillId="0" borderId="26" xfId="0" applyNumberFormat="1" applyFont="1" applyFill="1" applyBorder="1" applyAlignment="1">
      <alignment horizontal="center" vertical="center"/>
    </xf>
    <xf numFmtId="4" fontId="47" fillId="0" borderId="50" xfId="0" applyNumberFormat="1" applyFont="1" applyBorder="1" applyAlignment="1">
      <alignment horizontal="right" vertical="center" wrapText="1"/>
    </xf>
    <xf numFmtId="4" fontId="37" fillId="0" borderId="0" xfId="0" applyNumberFormat="1" applyFont="1" applyFill="1" applyBorder="1" applyAlignment="1" applyProtection="1">
      <alignment horizontal="right" vertical="center"/>
      <protection locked="0"/>
    </xf>
    <xf numFmtId="4" fontId="37" fillId="0" borderId="0" xfId="0" applyNumberFormat="1" applyFont="1" applyBorder="1" applyAlignment="1">
      <alignment horizontal="right" vertical="center"/>
    </xf>
    <xf numFmtId="3" fontId="26" fillId="0" borderId="23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  <xf numFmtId="3" fontId="41" fillId="0" borderId="22" xfId="0" applyNumberFormat="1" applyFont="1" applyBorder="1" applyAlignment="1">
      <alignment horizontal="center" vertical="center"/>
    </xf>
    <xf numFmtId="3" fontId="41" fillId="0" borderId="31" xfId="0" applyNumberFormat="1" applyFont="1" applyBorder="1" applyAlignment="1">
      <alignment horizontal="center" vertical="center"/>
    </xf>
    <xf numFmtId="3" fontId="41" fillId="0" borderId="25" xfId="0" applyNumberFormat="1" applyFont="1" applyBorder="1" applyAlignment="1">
      <alignment horizontal="center" vertical="center"/>
    </xf>
    <xf numFmtId="4" fontId="25" fillId="0" borderId="57" xfId="0" applyNumberFormat="1" applyFont="1" applyFill="1" applyBorder="1" applyAlignment="1">
      <alignment horizontal="center" vertical="center" wrapText="1"/>
    </xf>
    <xf numFmtId="3" fontId="0" fillId="0" borderId="52" xfId="0" applyNumberFormat="1" applyFont="1" applyBorder="1" applyAlignment="1">
      <alignment horizontal="center" vertical="center"/>
    </xf>
    <xf numFmtId="3" fontId="0" fillId="0" borderId="57" xfId="0" applyNumberFormat="1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10" fontId="11" fillId="0" borderId="19" xfId="0" applyNumberFormat="1" applyFont="1" applyBorder="1" applyAlignment="1">
      <alignment horizontal="center" vertical="center"/>
    </xf>
    <xf numFmtId="3" fontId="0" fillId="0" borderId="22" xfId="0" applyNumberFormat="1" applyFont="1" applyBorder="1" applyAlignment="1">
      <alignment horizontal="center" vertical="center"/>
    </xf>
    <xf numFmtId="3" fontId="0" fillId="0" borderId="48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" fontId="11" fillId="0" borderId="67" xfId="0" applyNumberFormat="1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3" fontId="0" fillId="0" borderId="55" xfId="0" applyNumberFormat="1" applyFont="1" applyBorder="1" applyAlignment="1">
      <alignment horizontal="center" vertical="center"/>
    </xf>
    <xf numFmtId="3" fontId="41" fillId="0" borderId="50" xfId="0" applyNumberFormat="1" applyFont="1" applyBorder="1" applyAlignment="1">
      <alignment horizontal="center" vertical="center"/>
    </xf>
    <xf numFmtId="3" fontId="41" fillId="0" borderId="51" xfId="0" applyNumberFormat="1" applyFont="1" applyBorder="1" applyAlignment="1">
      <alignment horizontal="center" vertical="center"/>
    </xf>
    <xf numFmtId="3" fontId="41" fillId="0" borderId="52" xfId="0" applyNumberFormat="1" applyFont="1" applyBorder="1" applyAlignment="1">
      <alignment horizontal="center" vertical="center"/>
    </xf>
    <xf numFmtId="3" fontId="41" fillId="0" borderId="4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4" fontId="25" fillId="0" borderId="45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5" fillId="0" borderId="0" xfId="0" applyFont="1" applyAlignment="1">
      <alignment horizontal="right"/>
    </xf>
    <xf numFmtId="4" fontId="11" fillId="0" borderId="19" xfId="0" applyNumberFormat="1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4" fontId="37" fillId="0" borderId="52" xfId="0" applyNumberFormat="1" applyFont="1" applyFill="1" applyBorder="1" applyAlignment="1">
      <alignment horizontal="right" vertical="center"/>
    </xf>
    <xf numFmtId="4" fontId="37" fillId="0" borderId="52" xfId="0" applyNumberFormat="1" applyFont="1" applyBorder="1" applyAlignment="1">
      <alignment horizontal="right" vertical="center"/>
    </xf>
    <xf numFmtId="4" fontId="37" fillId="0" borderId="52" xfId="0" applyNumberFormat="1" applyFont="1" applyFill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38" fillId="0" borderId="27" xfId="0" applyFont="1" applyBorder="1" applyAlignment="1">
      <alignment horizontal="left" vertical="center"/>
    </xf>
    <xf numFmtId="4" fontId="47" fillId="0" borderId="50" xfId="0" applyNumberFormat="1" applyFont="1" applyFill="1" applyBorder="1" applyAlignment="1" applyProtection="1">
      <alignment vertical="center"/>
      <protection locked="0"/>
    </xf>
    <xf numFmtId="4" fontId="47" fillId="0" borderId="50" xfId="0" applyNumberFormat="1" applyFont="1" applyBorder="1" applyAlignment="1">
      <alignment vertical="center" wrapText="1"/>
    </xf>
    <xf numFmtId="4" fontId="37" fillId="0" borderId="25" xfId="0" applyNumberFormat="1" applyFont="1" applyFill="1" applyBorder="1" applyAlignment="1" applyProtection="1">
      <alignment vertical="center"/>
      <protection locked="0"/>
    </xf>
    <xf numFmtId="4" fontId="37" fillId="0" borderId="11" xfId="0" applyNumberFormat="1" applyFont="1" applyBorder="1" applyAlignment="1">
      <alignment horizontal="right" vertical="center"/>
    </xf>
    <xf numFmtId="0" fontId="0" fillId="0" borderId="51" xfId="0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/>
    </xf>
    <xf numFmtId="0" fontId="37" fillId="0" borderId="57" xfId="0" applyFont="1" applyBorder="1" applyAlignment="1">
      <alignment horizontal="center" vertical="center"/>
    </xf>
    <xf numFmtId="4" fontId="21" fillId="0" borderId="18" xfId="0" applyNumberFormat="1" applyFont="1" applyBorder="1" applyAlignment="1">
      <alignment horizontal="center" vertical="center"/>
    </xf>
    <xf numFmtId="4" fontId="21" fillId="0" borderId="7" xfId="0" applyNumberFormat="1" applyFont="1" applyBorder="1" applyAlignment="1">
      <alignment horizontal="center" vertical="center"/>
    </xf>
    <xf numFmtId="4" fontId="21" fillId="0" borderId="59" xfId="0" applyNumberFormat="1" applyFont="1" applyBorder="1" applyAlignment="1">
      <alignment horizontal="center" vertical="center"/>
    </xf>
    <xf numFmtId="4" fontId="21" fillId="0" borderId="50" xfId="0" applyNumberFormat="1" applyFont="1" applyFill="1" applyBorder="1" applyAlignment="1">
      <alignment horizontal="center" vertical="center"/>
    </xf>
    <xf numFmtId="4" fontId="9" fillId="0" borderId="25" xfId="0" applyNumberFormat="1" applyFont="1" applyFill="1" applyBorder="1" applyAlignment="1">
      <alignment horizontal="center" vertical="center"/>
    </xf>
    <xf numFmtId="4" fontId="21" fillId="0" borderId="58" xfId="0" applyNumberFormat="1" applyFont="1" applyBorder="1" applyAlignment="1">
      <alignment horizontal="center" vertical="center"/>
    </xf>
    <xf numFmtId="4" fontId="37" fillId="0" borderId="52" xfId="0" applyNumberFormat="1" applyFont="1" applyBorder="1" applyAlignment="1">
      <alignment horizontal="right" vertical="center"/>
    </xf>
    <xf numFmtId="4" fontId="37" fillId="0" borderId="52" xfId="0" applyNumberFormat="1" applyFont="1" applyFill="1" applyBorder="1" applyAlignment="1">
      <alignment horizontal="right" vertical="center"/>
    </xf>
    <xf numFmtId="0" fontId="38" fillId="0" borderId="57" xfId="0" applyFont="1" applyBorder="1" applyAlignment="1">
      <alignment vertical="center"/>
    </xf>
    <xf numFmtId="4" fontId="8" fillId="0" borderId="57" xfId="0" applyNumberFormat="1" applyFont="1" applyFill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3" fontId="41" fillId="0" borderId="57" xfId="0" applyNumberFormat="1" applyFont="1" applyBorder="1" applyAlignment="1">
      <alignment horizontal="center" vertical="center"/>
    </xf>
    <xf numFmtId="4" fontId="47" fillId="0" borderId="50" xfId="0" applyNumberFormat="1" applyFont="1" applyFill="1" applyBorder="1" applyAlignment="1" applyProtection="1">
      <alignment vertical="center" wrapText="1"/>
      <protection hidden="1"/>
    </xf>
    <xf numFmtId="4" fontId="37" fillId="0" borderId="50" xfId="0" applyNumberFormat="1" applyFont="1" applyBorder="1" applyAlignment="1">
      <alignment vertical="center"/>
    </xf>
    <xf numFmtId="4" fontId="37" fillId="0" borderId="52" xfId="0" applyNumberFormat="1" applyFont="1" applyFill="1" applyBorder="1" applyAlignment="1">
      <alignment vertical="center"/>
    </xf>
    <xf numFmtId="4" fontId="25" fillId="0" borderId="72" xfId="0" applyNumberFormat="1" applyFont="1" applyFill="1" applyBorder="1" applyAlignment="1">
      <alignment horizontal="center" vertical="center" wrapText="1"/>
    </xf>
    <xf numFmtId="3" fontId="41" fillId="0" borderId="72" xfId="0" applyNumberFormat="1" applyFont="1" applyFill="1" applyBorder="1" applyAlignment="1">
      <alignment horizontal="center" vertical="center"/>
    </xf>
    <xf numFmtId="4" fontId="27" fillId="0" borderId="72" xfId="0" applyNumberFormat="1" applyFont="1" applyFill="1" applyBorder="1" applyAlignment="1">
      <alignment horizontal="right" vertical="center"/>
    </xf>
    <xf numFmtId="4" fontId="25" fillId="0" borderId="27" xfId="0" applyNumberFormat="1" applyFont="1" applyBorder="1" applyAlignment="1">
      <alignment horizontal="center" vertical="center" wrapText="1"/>
    </xf>
    <xf numFmtId="4" fontId="25" fillId="0" borderId="27" xfId="0" applyNumberFormat="1" applyFont="1" applyFill="1" applyBorder="1" applyAlignment="1">
      <alignment horizontal="center" vertical="center" wrapText="1"/>
    </xf>
    <xf numFmtId="4" fontId="25" fillId="0" borderId="72" xfId="0" applyNumberFormat="1" applyFont="1" applyBorder="1" applyAlignment="1">
      <alignment horizontal="center" vertical="center" wrapText="1"/>
    </xf>
    <xf numFmtId="3" fontId="41" fillId="0" borderId="55" xfId="0" applyNumberFormat="1" applyFont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4" fontId="50" fillId="0" borderId="7" xfId="0" applyNumberFormat="1" applyFont="1" applyFill="1" applyBorder="1" applyAlignment="1" applyProtection="1">
      <alignment vertical="center" wrapText="1"/>
      <protection hidden="1"/>
    </xf>
    <xf numFmtId="0" fontId="0" fillId="0" borderId="37" xfId="0" applyFill="1" applyBorder="1" applyAlignment="1">
      <alignment horizontal="center" vertical="center"/>
    </xf>
    <xf numFmtId="3" fontId="26" fillId="0" borderId="42" xfId="0" applyNumberFormat="1" applyFont="1" applyFill="1" applyBorder="1" applyAlignment="1">
      <alignment horizontal="center" vertical="center"/>
    </xf>
    <xf numFmtId="4" fontId="37" fillId="0" borderId="52" xfId="0" applyNumberFormat="1" applyFont="1" applyBorder="1" applyAlignment="1">
      <alignment horizontal="right" vertical="center"/>
    </xf>
    <xf numFmtId="4" fontId="37" fillId="0" borderId="52" xfId="0" applyNumberFormat="1" applyFont="1" applyFill="1" applyBorder="1" applyAlignment="1">
      <alignment horizontal="right" vertical="center"/>
    </xf>
    <xf numFmtId="4" fontId="37" fillId="0" borderId="72" xfId="0" applyNumberFormat="1" applyFont="1" applyFill="1" applyBorder="1" applyAlignment="1">
      <alignment horizontal="right" vertical="center"/>
    </xf>
    <xf numFmtId="4" fontId="47" fillId="0" borderId="72" xfId="0" applyNumberFormat="1" applyFont="1" applyFill="1" applyBorder="1" applyAlignment="1" applyProtection="1">
      <alignment horizontal="right" vertical="center" wrapText="1"/>
      <protection hidden="1"/>
    </xf>
    <xf numFmtId="4" fontId="47" fillId="0" borderId="72" xfId="0" applyNumberFormat="1" applyFont="1" applyFill="1" applyBorder="1" applyAlignment="1" applyProtection="1">
      <alignment horizontal="right" vertical="center"/>
      <protection locked="0"/>
    </xf>
    <xf numFmtId="4" fontId="37" fillId="0" borderId="72" xfId="0" applyNumberFormat="1" applyFont="1" applyFill="1" applyBorder="1" applyAlignment="1" applyProtection="1">
      <alignment horizontal="right" vertical="center" wrapText="1"/>
      <protection hidden="1"/>
    </xf>
    <xf numFmtId="0" fontId="52" fillId="0" borderId="18" xfId="0" applyFont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4" fontId="53" fillId="0" borderId="72" xfId="0" applyNumberFormat="1" applyFont="1" applyBorder="1" applyAlignment="1">
      <alignment horizontal="right" vertical="center"/>
    </xf>
    <xf numFmtId="4" fontId="37" fillId="0" borderId="72" xfId="0" applyNumberFormat="1" applyFont="1" applyFill="1" applyBorder="1" applyAlignment="1">
      <alignment horizontal="center" vertical="center"/>
    </xf>
    <xf numFmtId="166" fontId="6" fillId="0" borderId="67" xfId="0" applyNumberFormat="1" applyFont="1" applyBorder="1" applyAlignment="1">
      <alignment horizontal="right"/>
    </xf>
    <xf numFmtId="0" fontId="6" fillId="0" borderId="67" xfId="0" applyFont="1" applyBorder="1" applyAlignment="1">
      <alignment horizontal="right" vertical="center"/>
    </xf>
    <xf numFmtId="166" fontId="6" fillId="0" borderId="67" xfId="0" applyNumberFormat="1" applyFont="1" applyBorder="1" applyAlignment="1">
      <alignment horizontal="right" vertical="center"/>
    </xf>
    <xf numFmtId="4" fontId="6" fillId="0" borderId="67" xfId="0" applyNumberFormat="1" applyFont="1" applyBorder="1" applyAlignment="1">
      <alignment horizontal="right" vertical="center"/>
    </xf>
    <xf numFmtId="4" fontId="37" fillId="0" borderId="72" xfId="0" applyNumberFormat="1" applyFont="1" applyFill="1" applyBorder="1" applyAlignment="1" applyProtection="1">
      <alignment horizontal="right" vertical="center"/>
      <protection locked="0"/>
    </xf>
    <xf numFmtId="4" fontId="37" fillId="0" borderId="72" xfId="0" applyNumberFormat="1" applyFont="1" applyBorder="1" applyAlignment="1">
      <alignment horizontal="right"/>
    </xf>
    <xf numFmtId="4" fontId="37" fillId="0" borderId="0" xfId="14" applyNumberFormat="1" applyFont="1" applyAlignment="1">
      <alignment vertical="center"/>
    </xf>
    <xf numFmtId="4" fontId="54" fillId="0" borderId="72" xfId="0" applyNumberFormat="1" applyFont="1" applyBorder="1" applyAlignment="1">
      <alignment horizontal="center" vertical="center"/>
    </xf>
    <xf numFmtId="3" fontId="41" fillId="0" borderId="25" xfId="0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3" fontId="27" fillId="0" borderId="7" xfId="0" applyNumberFormat="1" applyFont="1" applyBorder="1" applyAlignment="1">
      <alignment horizontal="center" vertical="center"/>
    </xf>
    <xf numFmtId="3" fontId="26" fillId="0" borderId="10" xfId="0" applyNumberFormat="1" applyFont="1" applyBorder="1" applyAlignment="1">
      <alignment horizontal="center" vertical="center"/>
    </xf>
    <xf numFmtId="3" fontId="27" fillId="0" borderId="0" xfId="0" applyNumberFormat="1" applyFont="1" applyBorder="1" applyAlignment="1">
      <alignment horizontal="center" vertical="center"/>
    </xf>
    <xf numFmtId="0" fontId="27" fillId="0" borderId="0" xfId="0" applyFont="1"/>
    <xf numFmtId="3" fontId="27" fillId="0" borderId="50" xfId="0" applyNumberFormat="1" applyFont="1" applyBorder="1"/>
    <xf numFmtId="3" fontId="26" fillId="0" borderId="50" xfId="0" applyNumberFormat="1" applyFont="1" applyBorder="1" applyAlignment="1">
      <alignment horizontal="center" vertical="center"/>
    </xf>
    <xf numFmtId="3" fontId="27" fillId="0" borderId="0" xfId="0" applyNumberFormat="1" applyFont="1" applyBorder="1"/>
    <xf numFmtId="3" fontId="26" fillId="0" borderId="25" xfId="0" applyNumberFormat="1" applyFont="1" applyBorder="1" applyAlignment="1">
      <alignment horizontal="center" vertical="center"/>
    </xf>
    <xf numFmtId="3" fontId="46" fillId="0" borderId="31" xfId="0" applyNumberFormat="1" applyFont="1" applyBorder="1" applyAlignment="1">
      <alignment horizontal="center" vertical="center"/>
    </xf>
    <xf numFmtId="3" fontId="46" fillId="0" borderId="46" xfId="0" applyNumberFormat="1" applyFon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3" fontId="41" fillId="0" borderId="27" xfId="0" applyNumberFormat="1" applyFont="1" applyFill="1" applyBorder="1" applyAlignment="1">
      <alignment horizontal="center" vertical="center"/>
    </xf>
    <xf numFmtId="3" fontId="41" fillId="0" borderId="47" xfId="0" applyNumberFormat="1" applyFont="1" applyFill="1" applyBorder="1" applyAlignment="1">
      <alignment horizontal="center" vertical="center"/>
    </xf>
    <xf numFmtId="3" fontId="41" fillId="0" borderId="29" xfId="0" applyNumberFormat="1" applyFont="1" applyFill="1" applyBorder="1" applyAlignment="1">
      <alignment horizontal="center" vertical="center"/>
    </xf>
    <xf numFmtId="4" fontId="55" fillId="0" borderId="72" xfId="0" applyNumberFormat="1" applyFont="1" applyFill="1" applyBorder="1" applyAlignment="1">
      <alignment horizontal="center" vertical="center"/>
    </xf>
    <xf numFmtId="4" fontId="26" fillId="0" borderId="25" xfId="0" applyNumberFormat="1" applyFont="1" applyFill="1" applyBorder="1" applyAlignment="1">
      <alignment horizontal="center" vertical="center"/>
    </xf>
    <xf numFmtId="0" fontId="0" fillId="0" borderId="0" xfId="0" applyFill="1"/>
    <xf numFmtId="4" fontId="9" fillId="0" borderId="50" xfId="0" applyNumberFormat="1" applyFont="1" applyFill="1" applyBorder="1" applyAlignment="1">
      <alignment horizontal="center" vertical="center"/>
    </xf>
    <xf numFmtId="4" fontId="27" fillId="0" borderId="25" xfId="0" applyNumberFormat="1" applyFont="1" applyFill="1" applyBorder="1" applyAlignment="1">
      <alignment horizontal="center" vertical="center" wrapText="1"/>
    </xf>
    <xf numFmtId="4" fontId="27" fillId="0" borderId="27" xfId="0" applyNumberFormat="1" applyFont="1" applyFill="1" applyBorder="1" applyAlignment="1">
      <alignment horizontal="center" vertical="center" wrapText="1"/>
    </xf>
    <xf numFmtId="4" fontId="26" fillId="0" borderId="28" xfId="0" applyNumberFormat="1" applyFont="1" applyFill="1" applyBorder="1" applyAlignment="1">
      <alignment horizontal="center" vertical="center" wrapText="1"/>
    </xf>
    <xf numFmtId="4" fontId="26" fillId="0" borderId="25" xfId="0" applyNumberFormat="1" applyFont="1" applyFill="1" applyBorder="1" applyAlignment="1">
      <alignment horizontal="center" vertical="center" wrapText="1"/>
    </xf>
    <xf numFmtId="4" fontId="37" fillId="0" borderId="52" xfId="0" applyNumberFormat="1" applyFont="1" applyFill="1" applyBorder="1" applyAlignment="1">
      <alignment horizontal="right" vertical="center"/>
    </xf>
    <xf numFmtId="165" fontId="3" fillId="0" borderId="27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9" fontId="3" fillId="0" borderId="18" xfId="0" applyNumberFormat="1" applyFont="1" applyBorder="1" applyAlignment="1">
      <alignment horizontal="right" vertical="center"/>
    </xf>
    <xf numFmtId="10" fontId="51" fillId="0" borderId="67" xfId="0" applyNumberFormat="1" applyFont="1" applyBorder="1" applyAlignment="1">
      <alignment horizontal="right" vertical="center"/>
    </xf>
    <xf numFmtId="170" fontId="52" fillId="0" borderId="67" xfId="0" applyNumberFormat="1" applyFont="1" applyBorder="1" applyAlignment="1">
      <alignment vertical="center"/>
    </xf>
    <xf numFmtId="10" fontId="3" fillId="0" borderId="18" xfId="0" applyNumberFormat="1" applyFont="1" applyBorder="1" applyAlignment="1">
      <alignment horizontal="right" vertical="center"/>
    </xf>
    <xf numFmtId="4" fontId="3" fillId="0" borderId="72" xfId="0" applyNumberFormat="1" applyFont="1" applyFill="1" applyBorder="1" applyAlignment="1">
      <alignment horizontal="right" vertical="center"/>
    </xf>
    <xf numFmtId="10" fontId="3" fillId="0" borderId="7" xfId="0" applyNumberFormat="1" applyFont="1" applyBorder="1" applyAlignment="1">
      <alignment horizontal="right" vertical="center"/>
    </xf>
    <xf numFmtId="9" fontId="57" fillId="0" borderId="67" xfId="0" applyNumberFormat="1" applyFont="1" applyBorder="1" applyAlignment="1">
      <alignment horizontal="right"/>
    </xf>
    <xf numFmtId="0" fontId="0" fillId="0" borderId="67" xfId="0" applyBorder="1"/>
    <xf numFmtId="0" fontId="0" fillId="0" borderId="19" xfId="0" applyBorder="1"/>
    <xf numFmtId="3" fontId="41" fillId="0" borderId="13" xfId="0" applyNumberFormat="1" applyFont="1" applyBorder="1" applyAlignment="1">
      <alignment horizontal="center" vertical="center"/>
    </xf>
    <xf numFmtId="3" fontId="41" fillId="0" borderId="70" xfId="0" applyNumberFormat="1" applyFont="1" applyFill="1" applyBorder="1" applyAlignment="1">
      <alignment horizontal="center" vertical="center"/>
    </xf>
    <xf numFmtId="3" fontId="46" fillId="0" borderId="13" xfId="0" applyNumberFormat="1" applyFont="1" applyBorder="1" applyAlignment="1">
      <alignment horizontal="center" vertical="center"/>
    </xf>
    <xf numFmtId="3" fontId="41" fillId="0" borderId="2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4" fontId="2" fillId="0" borderId="50" xfId="0" applyNumberFormat="1" applyFont="1" applyFill="1" applyBorder="1" applyAlignment="1">
      <alignment horizontal="right" vertical="center"/>
    </xf>
    <xf numFmtId="4" fontId="2" fillId="0" borderId="52" xfId="0" applyNumberFormat="1" applyFont="1" applyFill="1" applyBorder="1" applyAlignment="1">
      <alignment horizontal="right" vertical="center"/>
    </xf>
    <xf numFmtId="10" fontId="0" fillId="0" borderId="67" xfId="0" applyNumberFormat="1" applyBorder="1"/>
    <xf numFmtId="10" fontId="0" fillId="0" borderId="19" xfId="0" applyNumberFormat="1" applyBorder="1"/>
    <xf numFmtId="9" fontId="1" fillId="0" borderId="18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4" fontId="1" fillId="0" borderId="72" xfId="0" applyNumberFormat="1" applyFont="1" applyFill="1" applyBorder="1" applyAlignment="1">
      <alignment horizontal="right" vertical="center"/>
    </xf>
    <xf numFmtId="4" fontId="1" fillId="0" borderId="52" xfId="0" applyNumberFormat="1" applyFont="1" applyFill="1" applyBorder="1" applyAlignment="1">
      <alignment horizontal="right" vertical="center"/>
    </xf>
    <xf numFmtId="4" fontId="1" fillId="0" borderId="72" xfId="0" applyNumberFormat="1" applyFont="1" applyFill="1" applyBorder="1" applyAlignment="1" applyProtection="1">
      <alignment horizontal="right" vertical="center" wrapText="1"/>
      <protection hidden="1"/>
    </xf>
    <xf numFmtId="4" fontId="1" fillId="0" borderId="72" xfId="0" applyNumberFormat="1" applyFont="1" applyFill="1" applyBorder="1" applyAlignment="1" applyProtection="1">
      <alignment horizontal="right" vertical="center"/>
      <protection locked="0"/>
    </xf>
    <xf numFmtId="4" fontId="1" fillId="0" borderId="72" xfId="0" applyNumberFormat="1" applyFont="1" applyBorder="1" applyAlignment="1">
      <alignment horizontal="right" vertical="center"/>
    </xf>
    <xf numFmtId="4" fontId="37" fillId="0" borderId="72" xfId="0" applyNumberFormat="1" applyFont="1" applyBorder="1" applyAlignment="1">
      <alignment horizontal="right" vertical="center"/>
    </xf>
    <xf numFmtId="3" fontId="27" fillId="0" borderId="39" xfId="0" applyNumberFormat="1" applyFont="1" applyFill="1" applyBorder="1" applyAlignment="1">
      <alignment horizontal="center" vertical="center" wrapText="1"/>
    </xf>
    <xf numFmtId="3" fontId="27" fillId="0" borderId="40" xfId="0" applyNumberFormat="1" applyFont="1" applyFill="1" applyBorder="1" applyAlignment="1">
      <alignment horizontal="center" vertical="center" wrapText="1"/>
    </xf>
    <xf numFmtId="3" fontId="27" fillId="0" borderId="41" xfId="0" applyNumberFormat="1" applyFont="1" applyFill="1" applyBorder="1" applyAlignment="1">
      <alignment horizontal="center" vertical="center" wrapText="1"/>
    </xf>
    <xf numFmtId="3" fontId="27" fillId="0" borderId="21" xfId="0" applyNumberFormat="1" applyFont="1" applyFill="1" applyBorder="1" applyAlignment="1">
      <alignment horizontal="center" vertical="center" wrapText="1"/>
    </xf>
    <xf numFmtId="3" fontId="27" fillId="0" borderId="42" xfId="0" applyNumberFormat="1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 wrapText="1"/>
    </xf>
    <xf numFmtId="0" fontId="26" fillId="0" borderId="43" xfId="0" applyFont="1" applyFill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1" fillId="0" borderId="52" xfId="0" applyFont="1" applyFill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0" fontId="43" fillId="0" borderId="52" xfId="0" applyFont="1" applyFill="1" applyBorder="1" applyAlignment="1">
      <alignment horizontal="center" vertical="center"/>
    </xf>
    <xf numFmtId="0" fontId="43" fillId="0" borderId="53" xfId="0" applyFont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vertical="center" wrapText="1"/>
    </xf>
    <xf numFmtId="0" fontId="0" fillId="0" borderId="34" xfId="0" applyFill="1" applyBorder="1" applyAlignment="1">
      <alignment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4" fontId="7" fillId="0" borderId="70" xfId="0" applyNumberFormat="1" applyFont="1" applyFill="1" applyBorder="1" applyAlignment="1">
      <alignment horizontal="center" vertical="center"/>
    </xf>
    <xf numFmtId="4" fontId="7" fillId="0" borderId="71" xfId="0" applyNumberFormat="1" applyFont="1" applyFill="1" applyBorder="1" applyAlignment="1">
      <alignment horizontal="center" vertical="center"/>
    </xf>
    <xf numFmtId="4" fontId="21" fillId="0" borderId="52" xfId="0" applyNumberFormat="1" applyFont="1" applyFill="1" applyBorder="1" applyAlignment="1">
      <alignment horizontal="center" vertical="center"/>
    </xf>
    <xf numFmtId="4" fontId="9" fillId="0" borderId="53" xfId="0" applyNumberFormat="1" applyFont="1" applyBorder="1" applyAlignment="1">
      <alignment horizontal="center" vertical="center"/>
    </xf>
    <xf numFmtId="4" fontId="0" fillId="0" borderId="70" xfId="0" applyNumberFormat="1" applyBorder="1" applyAlignment="1">
      <alignment horizontal="center" vertical="center"/>
    </xf>
    <xf numFmtId="4" fontId="0" fillId="0" borderId="71" xfId="0" applyNumberForma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41" fillId="0" borderId="11" xfId="0" applyNumberFormat="1" applyFont="1" applyFill="1" applyBorder="1" applyAlignment="1">
      <alignment horizontal="center" vertical="center"/>
    </xf>
    <xf numFmtId="3" fontId="41" fillId="0" borderId="12" xfId="0" applyNumberFormat="1" applyFont="1" applyFill="1" applyBorder="1" applyAlignment="1">
      <alignment horizontal="center" vertical="center"/>
    </xf>
    <xf numFmtId="3" fontId="41" fillId="0" borderId="25" xfId="0" applyNumberFormat="1" applyFont="1" applyFill="1" applyBorder="1" applyAlignment="1">
      <alignment horizontal="center" vertical="center"/>
    </xf>
    <xf numFmtId="3" fontId="26" fillId="0" borderId="23" xfId="0" applyNumberFormat="1" applyFont="1" applyFill="1" applyBorder="1" applyAlignment="1">
      <alignment horizontal="center" vertical="center"/>
    </xf>
    <xf numFmtId="3" fontId="26" fillId="0" borderId="24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26" fillId="0" borderId="15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4" fontId="21" fillId="0" borderId="39" xfId="0" applyNumberFormat="1" applyFont="1" applyFill="1" applyBorder="1" applyAlignment="1">
      <alignment horizontal="center" vertical="center"/>
    </xf>
    <xf numFmtId="4" fontId="8" fillId="0" borderId="70" xfId="0" applyNumberFormat="1" applyFont="1" applyFill="1" applyBorder="1" applyAlignment="1">
      <alignment horizontal="center" vertical="center"/>
    </xf>
    <xf numFmtId="4" fontId="8" fillId="0" borderId="71" xfId="0" applyNumberFormat="1" applyFont="1" applyFill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4" fontId="21" fillId="0" borderId="52" xfId="0" applyNumberFormat="1" applyFont="1" applyBorder="1" applyAlignment="1">
      <alignment horizontal="center" vertical="center"/>
    </xf>
    <xf numFmtId="0" fontId="21" fillId="0" borderId="23" xfId="0" applyFont="1" applyFill="1" applyBorder="1" applyAlignment="1">
      <alignment vertical="center"/>
    </xf>
    <xf numFmtId="0" fontId="20" fillId="0" borderId="24" xfId="0" applyFont="1" applyFill="1" applyBorder="1" applyAlignment="1">
      <alignment vertical="center"/>
    </xf>
    <xf numFmtId="3" fontId="27" fillId="0" borderId="26" xfId="0" applyNumberFormat="1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left" vertical="center"/>
    </xf>
    <xf numFmtId="3" fontId="37" fillId="0" borderId="72" xfId="0" applyNumberFormat="1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left" vertical="center"/>
    </xf>
    <xf numFmtId="0" fontId="20" fillId="0" borderId="51" xfId="0" applyFont="1" applyFill="1" applyBorder="1" applyAlignment="1">
      <alignment horizontal="left" vertical="center"/>
    </xf>
    <xf numFmtId="3" fontId="27" fillId="0" borderId="50" xfId="0" applyNumberFormat="1" applyFont="1" applyFill="1" applyBorder="1" applyAlignment="1">
      <alignment horizontal="center" vertical="center"/>
    </xf>
    <xf numFmtId="4" fontId="9" fillId="0" borderId="72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1" fillId="0" borderId="61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" fontId="25" fillId="0" borderId="52" xfId="0" applyNumberFormat="1" applyFont="1" applyBorder="1" applyAlignment="1">
      <alignment horizontal="right" vertical="center" wrapText="1"/>
    </xf>
    <xf numFmtId="0" fontId="0" fillId="0" borderId="53" xfId="0" applyBorder="1" applyAlignment="1">
      <alignment horizontal="right" vertical="center"/>
    </xf>
    <xf numFmtId="4" fontId="0" fillId="0" borderId="52" xfId="0" applyNumberFormat="1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21" fillId="0" borderId="8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41" fillId="0" borderId="9" xfId="0" applyFont="1" applyFill="1" applyBorder="1" applyAlignment="1">
      <alignment horizontal="center" vertical="center"/>
    </xf>
    <xf numFmtId="0" fontId="49" fillId="0" borderId="9" xfId="0" applyFont="1" applyFill="1" applyBorder="1" applyAlignment="1">
      <alignment horizontal="center" vertical="center"/>
    </xf>
    <xf numFmtId="0" fontId="49" fillId="0" borderId="10" xfId="0" applyFont="1" applyFill="1" applyBorder="1" applyAlignment="1">
      <alignment horizontal="center" vertical="center"/>
    </xf>
    <xf numFmtId="4" fontId="0" fillId="0" borderId="70" xfId="0" applyNumberFormat="1" applyBorder="1" applyAlignment="1">
      <alignment horizontal="right" vertical="center"/>
    </xf>
    <xf numFmtId="0" fontId="0" fillId="0" borderId="71" xfId="0" applyBorder="1" applyAlignment="1">
      <alignment horizontal="right" vertical="center"/>
    </xf>
    <xf numFmtId="0" fontId="41" fillId="0" borderId="6" xfId="0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4" fontId="21" fillId="0" borderId="53" xfId="0" applyNumberFormat="1" applyFont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2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49" fontId="44" fillId="0" borderId="1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33" xfId="0" applyNumberFormat="1" applyFont="1" applyBorder="1" applyAlignment="1">
      <alignment vertical="center"/>
    </xf>
    <xf numFmtId="4" fontId="25" fillId="0" borderId="49" xfId="0" applyNumberFormat="1" applyFont="1" applyBorder="1" applyAlignment="1">
      <alignment horizontal="right" vertical="center" wrapText="1"/>
    </xf>
    <xf numFmtId="0" fontId="6" fillId="0" borderId="19" xfId="0" applyFont="1" applyBorder="1" applyAlignment="1">
      <alignment horizontal="right" vertical="center"/>
    </xf>
    <xf numFmtId="165" fontId="3" fillId="0" borderId="49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168" fontId="51" fillId="0" borderId="49" xfId="0" applyNumberFormat="1" applyFont="1" applyBorder="1" applyAlignment="1">
      <alignment horizontal="right" vertical="center"/>
    </xf>
    <xf numFmtId="168" fontId="3" fillId="0" borderId="19" xfId="0" applyNumberFormat="1" applyFont="1" applyBorder="1" applyAlignment="1">
      <alignment horizontal="right" vertical="center"/>
    </xf>
    <xf numFmtId="4" fontId="25" fillId="0" borderId="19" xfId="0" applyNumberFormat="1" applyFont="1" applyBorder="1" applyAlignment="1">
      <alignment horizontal="right" vertical="center" wrapText="1"/>
    </xf>
    <xf numFmtId="4" fontId="5" fillId="0" borderId="17" xfId="0" applyNumberFormat="1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4" fontId="5" fillId="0" borderId="33" xfId="0" applyNumberFormat="1" applyFont="1" applyBorder="1" applyAlignment="1">
      <alignment horizontal="right" vertical="center"/>
    </xf>
    <xf numFmtId="4" fontId="6" fillId="0" borderId="49" xfId="0" applyNumberFormat="1" applyFont="1" applyBorder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4" fontId="6" fillId="0" borderId="49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4" fontId="1" fillId="0" borderId="17" xfId="0" applyNumberFormat="1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4" fontId="6" fillId="0" borderId="49" xfId="0" applyNumberFormat="1" applyFont="1" applyBorder="1" applyAlignment="1">
      <alignment vertical="center" wrapText="1"/>
    </xf>
    <xf numFmtId="4" fontId="6" fillId="0" borderId="19" xfId="0" applyNumberFormat="1" applyFont="1" applyBorder="1" applyAlignment="1">
      <alignment vertical="center" wrapText="1"/>
    </xf>
    <xf numFmtId="0" fontId="21" fillId="0" borderId="15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4" fontId="3" fillId="0" borderId="49" xfId="0" applyNumberFormat="1" applyFont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33" xfId="0" applyNumberFormat="1" applyFont="1" applyBorder="1" applyAlignment="1">
      <alignment horizontal="right" vertical="center"/>
    </xf>
    <xf numFmtId="0" fontId="21" fillId="0" borderId="1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" fontId="3" fillId="0" borderId="49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right" vertical="center"/>
    </xf>
    <xf numFmtId="4" fontId="25" fillId="0" borderId="16" xfId="0" applyNumberFormat="1" applyFont="1" applyBorder="1" applyAlignment="1">
      <alignment horizontal="right" vertical="center" wrapText="1"/>
    </xf>
    <xf numFmtId="0" fontId="0" fillId="0" borderId="47" xfId="0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4" fontId="0" fillId="0" borderId="69" xfId="0" applyNumberFormat="1" applyBorder="1" applyAlignment="1">
      <alignment horizontal="right" vertical="center"/>
    </xf>
    <xf numFmtId="4" fontId="0" fillId="0" borderId="47" xfId="0" applyNumberFormat="1" applyBorder="1" applyAlignment="1">
      <alignment horizontal="right" vertical="center"/>
    </xf>
    <xf numFmtId="0" fontId="21" fillId="0" borderId="39" xfId="0" applyFont="1" applyBorder="1" applyAlignment="1">
      <alignment horizontal="center" vertical="center"/>
    </xf>
    <xf numFmtId="4" fontId="4" fillId="0" borderId="49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/>
    </xf>
    <xf numFmtId="4" fontId="25" fillId="0" borderId="64" xfId="0" applyNumberFormat="1" applyFont="1" applyBorder="1" applyAlignment="1">
      <alignment horizontal="right" vertical="center" wrapText="1"/>
    </xf>
    <xf numFmtId="0" fontId="6" fillId="0" borderId="65" xfId="0" applyFont="1" applyBorder="1" applyAlignment="1">
      <alignment horizontal="right" vertical="center"/>
    </xf>
    <xf numFmtId="4" fontId="0" fillId="0" borderId="56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4" fontId="0" fillId="0" borderId="32" xfId="0" applyNumberFormat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4" fontId="39" fillId="0" borderId="67" xfId="0" applyNumberFormat="1" applyFont="1" applyBorder="1" applyAlignment="1">
      <alignment horizontal="right" vertical="center"/>
    </xf>
    <xf numFmtId="4" fontId="3" fillId="0" borderId="73" xfId="0" applyNumberFormat="1" applyFont="1" applyBorder="1" applyAlignment="1">
      <alignment horizontal="right" vertical="center"/>
    </xf>
    <xf numFmtId="0" fontId="3" fillId="0" borderId="65" xfId="0" applyFont="1" applyBorder="1" applyAlignment="1">
      <alignment horizontal="right" vertical="center"/>
    </xf>
    <xf numFmtId="4" fontId="5" fillId="0" borderId="49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4" fontId="52" fillId="0" borderId="67" xfId="0" applyNumberFormat="1" applyFont="1" applyBorder="1" applyAlignment="1">
      <alignment horizontal="right" vertical="center"/>
    </xf>
    <xf numFmtId="4" fontId="0" fillId="0" borderId="32" xfId="0" applyNumberFormat="1" applyBorder="1" applyAlignment="1">
      <alignment horizontal="center" vertical="center"/>
    </xf>
    <xf numFmtId="4" fontId="0" fillId="0" borderId="68" xfId="0" applyNumberForma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4" fontId="0" fillId="0" borderId="39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67" fontId="3" fillId="0" borderId="49" xfId="0" applyNumberFormat="1" applyFont="1" applyBorder="1" applyAlignment="1">
      <alignment horizontal="right" vertical="center"/>
    </xf>
    <xf numFmtId="167" fontId="3" fillId="0" borderId="19" xfId="0" applyNumberFormat="1" applyFont="1" applyBorder="1" applyAlignment="1">
      <alignment horizontal="right" vertical="center"/>
    </xf>
    <xf numFmtId="4" fontId="1" fillId="0" borderId="49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4" fontId="0" fillId="0" borderId="32" xfId="0" applyNumberFormat="1" applyBorder="1" applyAlignment="1">
      <alignment vertical="center"/>
    </xf>
    <xf numFmtId="0" fontId="0" fillId="0" borderId="68" xfId="0" applyBorder="1" applyAlignment="1">
      <alignment vertical="center"/>
    </xf>
    <xf numFmtId="0" fontId="5" fillId="0" borderId="19" xfId="0" applyFont="1" applyBorder="1" applyAlignment="1">
      <alignment horizontal="right" vertical="center"/>
    </xf>
    <xf numFmtId="169" fontId="52" fillId="0" borderId="17" xfId="0" applyNumberFormat="1" applyFont="1" applyBorder="1" applyAlignment="1">
      <alignment vertical="center"/>
    </xf>
    <xf numFmtId="4" fontId="52" fillId="0" borderId="67" xfId="0" applyNumberFormat="1" applyFont="1" applyBorder="1" applyAlignment="1">
      <alignment vertical="center"/>
    </xf>
    <xf numFmtId="4" fontId="51" fillId="0" borderId="32" xfId="0" applyNumberFormat="1" applyFont="1" applyBorder="1" applyAlignment="1">
      <alignment horizontal="right" vertical="center"/>
    </xf>
    <xf numFmtId="4" fontId="51" fillId="0" borderId="68" xfId="0" applyNumberFormat="1" applyFont="1" applyBorder="1" applyAlignment="1">
      <alignment horizontal="right" vertical="center"/>
    </xf>
    <xf numFmtId="4" fontId="0" fillId="0" borderId="56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4" fontId="0" fillId="0" borderId="56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24" fillId="0" borderId="52" xfId="0" applyNumberFormat="1" applyFont="1" applyBorder="1" applyAlignment="1">
      <alignment horizontal="right" vertical="center"/>
    </xf>
    <xf numFmtId="0" fontId="21" fillId="0" borderId="11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43" fillId="0" borderId="52" xfId="0" applyFont="1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4" fontId="51" fillId="0" borderId="56" xfId="0" applyNumberFormat="1" applyFont="1" applyBorder="1" applyAlignment="1">
      <alignment horizontal="right" vertical="center"/>
    </xf>
    <xf numFmtId="4" fontId="51" fillId="0" borderId="17" xfId="0" applyNumberFormat="1" applyFont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7" fillId="0" borderId="72" xfId="0" applyNumberFormat="1" applyFont="1" applyFill="1" applyBorder="1" applyAlignment="1">
      <alignment horizontal="center" vertical="center"/>
    </xf>
    <xf numFmtId="3" fontId="26" fillId="0" borderId="50" xfId="0" applyNumberFormat="1" applyFont="1" applyBorder="1" applyAlignment="1">
      <alignment horizontal="center" vertical="center"/>
    </xf>
    <xf numFmtId="3" fontId="37" fillId="0" borderId="72" xfId="0" applyNumberFormat="1" applyFont="1" applyBorder="1" applyAlignment="1">
      <alignment horizontal="center" vertical="center"/>
    </xf>
    <xf numFmtId="3" fontId="27" fillId="0" borderId="50" xfId="0" applyNumberFormat="1" applyFont="1" applyBorder="1" applyAlignment="1">
      <alignment horizontal="center" vertical="center"/>
    </xf>
    <xf numFmtId="3" fontId="47" fillId="0" borderId="72" xfId="0" applyNumberFormat="1" applyFont="1" applyBorder="1" applyAlignment="1">
      <alignment horizontal="center" vertical="center"/>
    </xf>
    <xf numFmtId="3" fontId="56" fillId="0" borderId="72" xfId="0" applyNumberFormat="1" applyFont="1" applyBorder="1" applyAlignment="1">
      <alignment horizontal="center" vertical="center"/>
    </xf>
    <xf numFmtId="3" fontId="59" fillId="0" borderId="72" xfId="0" applyNumberFormat="1" applyFont="1" applyBorder="1" applyAlignment="1">
      <alignment horizontal="center" vertical="center"/>
    </xf>
    <xf numFmtId="3" fontId="26" fillId="0" borderId="41" xfId="0" applyNumberFormat="1" applyFont="1" applyBorder="1" applyAlignment="1">
      <alignment horizontal="center" vertical="center"/>
    </xf>
    <xf numFmtId="3" fontId="26" fillId="0" borderId="21" xfId="0" applyNumberFormat="1" applyFont="1" applyBorder="1" applyAlignment="1">
      <alignment horizontal="center" vertical="center"/>
    </xf>
    <xf numFmtId="3" fontId="53" fillId="0" borderId="72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27" fillId="0" borderId="6" xfId="0" applyNumberFormat="1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" fontId="27" fillId="0" borderId="17" xfId="0" applyNumberFormat="1" applyFont="1" applyBorder="1" applyAlignment="1">
      <alignment horizontal="center" vertical="center"/>
    </xf>
    <xf numFmtId="3" fontId="27" fillId="0" borderId="18" xfId="0" applyNumberFormat="1" applyFont="1" applyBorder="1" applyAlignment="1">
      <alignment horizontal="center" vertical="center"/>
    </xf>
    <xf numFmtId="3" fontId="58" fillId="0" borderId="72" xfId="0" applyNumberFormat="1" applyFont="1" applyFill="1" applyBorder="1" applyAlignment="1">
      <alignment horizontal="center" vertical="center"/>
    </xf>
    <xf numFmtId="3" fontId="26" fillId="0" borderId="23" xfId="0" applyNumberFormat="1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center" vertical="center"/>
    </xf>
    <xf numFmtId="4" fontId="37" fillId="0" borderId="52" xfId="0" applyNumberFormat="1" applyFont="1" applyBorder="1" applyAlignment="1">
      <alignment horizontal="right" vertical="center"/>
    </xf>
    <xf numFmtId="4" fontId="37" fillId="0" borderId="11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  <protection hidden="1"/>
    </xf>
    <xf numFmtId="0" fontId="35" fillId="0" borderId="1" xfId="0" applyFont="1" applyBorder="1" applyAlignment="1">
      <alignment horizontal="center" vertical="center"/>
    </xf>
    <xf numFmtId="4" fontId="37" fillId="0" borderId="11" xfId="0" applyNumberFormat="1" applyFont="1" applyBorder="1" applyAlignment="1">
      <alignment horizontal="center" vertical="center"/>
    </xf>
    <xf numFmtId="0" fontId="37" fillId="0" borderId="45" xfId="0" applyFont="1" applyBorder="1" applyAlignment="1">
      <alignment horizontal="center" vertical="center"/>
    </xf>
    <xf numFmtId="4" fontId="37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4" fontId="37" fillId="0" borderId="23" xfId="0" applyNumberFormat="1" applyFont="1" applyBorder="1" applyAlignment="1">
      <alignment horizontal="center" vertical="center"/>
    </xf>
    <xf numFmtId="0" fontId="37" fillId="0" borderId="51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36" fillId="0" borderId="15" xfId="0" applyFont="1" applyFill="1" applyBorder="1" applyAlignment="1" applyProtection="1">
      <alignment horizontal="center" vertical="center" wrapText="1"/>
      <protection hidden="1"/>
    </xf>
    <xf numFmtId="4" fontId="37" fillId="0" borderId="52" xfId="0" applyNumberFormat="1" applyFont="1" applyFill="1" applyBorder="1" applyAlignment="1">
      <alignment horizontal="right" vertical="center"/>
    </xf>
    <xf numFmtId="0" fontId="37" fillId="0" borderId="53" xfId="0" applyFont="1" applyBorder="1" applyAlignment="1">
      <alignment horizontal="right" vertical="center"/>
    </xf>
    <xf numFmtId="4" fontId="37" fillId="0" borderId="52" xfId="0" applyNumberFormat="1" applyFont="1" applyBorder="1" applyAlignment="1">
      <alignment vertical="center"/>
    </xf>
    <xf numFmtId="4" fontId="37" fillId="0" borderId="53" xfId="0" applyNumberFormat="1" applyFont="1" applyBorder="1" applyAlignment="1">
      <alignment vertical="center"/>
    </xf>
    <xf numFmtId="4" fontId="3" fillId="0" borderId="70" xfId="0" applyNumberFormat="1" applyFont="1" applyBorder="1" applyAlignment="1">
      <alignment horizontal="right" vertical="center"/>
    </xf>
    <xf numFmtId="4" fontId="3" fillId="0" borderId="71" xfId="0" applyNumberFormat="1" applyFont="1" applyBorder="1" applyAlignment="1">
      <alignment horizontal="right" vertical="center"/>
    </xf>
    <xf numFmtId="4" fontId="0" fillId="0" borderId="53" xfId="0" applyNumberFormat="1" applyBorder="1" applyAlignment="1">
      <alignment horizontal="right" vertical="center"/>
    </xf>
    <xf numFmtId="0" fontId="0" fillId="0" borderId="52" xfId="0" applyBorder="1" applyAlignment="1">
      <alignment horizontal="center" vertical="center"/>
    </xf>
    <xf numFmtId="4" fontId="0" fillId="0" borderId="52" xfId="0" applyNumberFormat="1" applyBorder="1" applyAlignment="1">
      <alignment vertical="center"/>
    </xf>
    <xf numFmtId="4" fontId="0" fillId="0" borderId="53" xfId="0" applyNumberFormat="1" applyBorder="1" applyAlignment="1">
      <alignment vertical="center"/>
    </xf>
    <xf numFmtId="0" fontId="0" fillId="0" borderId="53" xfId="0" applyBorder="1" applyAlignment="1">
      <alignment vertical="center"/>
    </xf>
    <xf numFmtId="0" fontId="21" fillId="0" borderId="53" xfId="0" applyFont="1" applyBorder="1" applyAlignment="1">
      <alignment horizontal="center" vertical="center"/>
    </xf>
    <xf numFmtId="4" fontId="6" fillId="0" borderId="52" xfId="0" applyNumberFormat="1" applyFont="1" applyBorder="1" applyAlignment="1">
      <alignment horizontal="right" vertical="center"/>
    </xf>
    <xf numFmtId="4" fontId="6" fillId="0" borderId="53" xfId="0" applyNumberFormat="1" applyFont="1" applyBorder="1" applyAlignment="1">
      <alignment horizontal="right" vertical="center"/>
    </xf>
    <xf numFmtId="4" fontId="5" fillId="0" borderId="70" xfId="0" applyNumberFormat="1" applyFont="1" applyFill="1" applyBorder="1" applyAlignment="1">
      <alignment horizontal="right" vertical="center"/>
    </xf>
    <xf numFmtId="0" fontId="5" fillId="0" borderId="71" xfId="0" applyFont="1" applyBorder="1" applyAlignment="1">
      <alignment horizontal="right" vertical="center"/>
    </xf>
    <xf numFmtId="4" fontId="37" fillId="0" borderId="53" xfId="0" applyNumberFormat="1" applyFont="1" applyBorder="1" applyAlignment="1">
      <alignment horizontal="right" vertical="center"/>
    </xf>
    <xf numFmtId="4" fontId="0" fillId="0" borderId="52" xfId="0" applyNumberFormat="1" applyBorder="1" applyAlignment="1">
      <alignment horizontal="center" vertical="center"/>
    </xf>
    <xf numFmtId="4" fontId="0" fillId="0" borderId="53" xfId="0" applyNumberFormat="1" applyBorder="1" applyAlignment="1">
      <alignment horizontal="center" vertical="center"/>
    </xf>
    <xf numFmtId="4" fontId="3" fillId="0" borderId="70" xfId="0" applyNumberFormat="1" applyFont="1" applyFill="1" applyBorder="1" applyAlignment="1">
      <alignment horizontal="right" vertical="center"/>
    </xf>
    <xf numFmtId="0" fontId="3" fillId="0" borderId="71" xfId="0" applyFont="1" applyBorder="1" applyAlignment="1">
      <alignment horizontal="right" vertical="center"/>
    </xf>
    <xf numFmtId="4" fontId="37" fillId="0" borderId="53" xfId="0" applyNumberFormat="1" applyFont="1" applyFill="1" applyBorder="1" applyAlignment="1">
      <alignment horizontal="right" vertical="center"/>
    </xf>
    <xf numFmtId="4" fontId="6" fillId="0" borderId="52" xfId="0" applyNumberFormat="1" applyFont="1" applyFill="1" applyBorder="1" applyAlignment="1">
      <alignment horizontal="right" vertical="center"/>
    </xf>
    <xf numFmtId="0" fontId="6" fillId="0" borderId="53" xfId="0" applyFont="1" applyBorder="1" applyAlignment="1">
      <alignment horizontal="right" vertical="center"/>
    </xf>
    <xf numFmtId="0" fontId="37" fillId="0" borderId="53" xfId="0" applyFont="1" applyBorder="1" applyAlignment="1">
      <alignment vertical="center"/>
    </xf>
    <xf numFmtId="4" fontId="5" fillId="0" borderId="71" xfId="0" applyNumberFormat="1" applyFont="1" applyFill="1" applyBorder="1" applyAlignment="1">
      <alignment horizontal="right" vertical="center"/>
    </xf>
    <xf numFmtId="4" fontId="37" fillId="0" borderId="52" xfId="15" applyNumberFormat="1" applyFont="1" applyBorder="1" applyAlignment="1">
      <alignment horizontal="right" vertical="center"/>
    </xf>
    <xf numFmtId="4" fontId="8" fillId="0" borderId="70" xfId="0" applyNumberFormat="1" applyFont="1" applyBorder="1" applyAlignment="1">
      <alignment horizontal="right" vertical="center"/>
    </xf>
    <xf numFmtId="4" fontId="8" fillId="0" borderId="71" xfId="0" applyNumberFormat="1" applyFont="1" applyBorder="1" applyAlignment="1">
      <alignment horizontal="right" vertical="center"/>
    </xf>
    <xf numFmtId="4" fontId="3" fillId="0" borderId="72" xfId="0" applyNumberFormat="1" applyFont="1" applyBorder="1" applyAlignment="1">
      <alignment horizontal="right" vertical="center"/>
    </xf>
    <xf numFmtId="4" fontId="51" fillId="0" borderId="70" xfId="0" applyNumberFormat="1" applyFont="1" applyFill="1" applyBorder="1" applyAlignment="1">
      <alignment horizontal="right" vertical="center"/>
    </xf>
    <xf numFmtId="4" fontId="52" fillId="0" borderId="72" xfId="0" applyNumberFormat="1" applyFont="1" applyBorder="1" applyAlignment="1">
      <alignment horizontal="right" vertical="center"/>
    </xf>
    <xf numFmtId="4" fontId="0" fillId="0" borderId="71" xfId="0" applyNumberFormat="1" applyBorder="1" applyAlignment="1">
      <alignment horizontal="right" vertical="center"/>
    </xf>
    <xf numFmtId="4" fontId="0" fillId="0" borderId="70" xfId="0" applyNumberFormat="1" applyBorder="1" applyAlignment="1">
      <alignment vertical="center"/>
    </xf>
    <xf numFmtId="4" fontId="0" fillId="0" borderId="71" xfId="0" applyNumberFormat="1" applyBorder="1" applyAlignment="1">
      <alignment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7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4" fontId="25" fillId="0" borderId="64" xfId="0" applyNumberFormat="1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4" fontId="0" fillId="0" borderId="64" xfId="0" applyNumberFormat="1" applyBorder="1" applyAlignment="1">
      <alignment horizontal="center" vertical="center"/>
    </xf>
    <xf numFmtId="4" fontId="0" fillId="0" borderId="65" xfId="0" applyNumberFormat="1" applyBorder="1" applyAlignment="1">
      <alignment horizontal="center" vertical="center"/>
    </xf>
    <xf numFmtId="4" fontId="0" fillId="0" borderId="62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41" fillId="0" borderId="71" xfId="0" applyNumberFormat="1" applyFont="1" applyFill="1" applyBorder="1" applyAlignment="1">
      <alignment horizontal="center" vertical="center"/>
    </xf>
    <xf numFmtId="3" fontId="41" fillId="0" borderId="14" xfId="0" applyNumberFormat="1" applyFont="1" applyBorder="1" applyAlignment="1">
      <alignment horizontal="center" vertical="center"/>
    </xf>
    <xf numFmtId="3" fontId="46" fillId="0" borderId="72" xfId="0" applyNumberFormat="1" applyFont="1" applyBorder="1" applyAlignment="1">
      <alignment horizontal="center" vertical="center"/>
    </xf>
    <xf numFmtId="4" fontId="37" fillId="0" borderId="72" xfId="14" applyNumberFormat="1" applyFont="1" applyBorder="1" applyAlignment="1">
      <alignment vertical="center"/>
    </xf>
    <xf numFmtId="3" fontId="0" fillId="0" borderId="13" xfId="0" applyNumberFormat="1" applyFont="1" applyBorder="1" applyAlignment="1">
      <alignment horizontal="center" vertic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</cellXfs>
  <cellStyles count="22">
    <cellStyle name="Normal" xfId="0" builtinId="0"/>
    <cellStyle name="Normal 2" xfId="2"/>
    <cellStyle name="Normal 2 2" xfId="3"/>
    <cellStyle name="Normal 2 2 2" xfId="9"/>
    <cellStyle name="Normal 2 7" xfId="14"/>
    <cellStyle name="Normal 2 7 2" xfId="21"/>
    <cellStyle name="Normal 3" xfId="4"/>
    <cellStyle name="Normal 3 2" xfId="10"/>
    <cellStyle name="Normal 3 2 2" xfId="19"/>
    <cellStyle name="Normal 3 3" xfId="16"/>
    <cellStyle name="Normal 4" xfId="1"/>
    <cellStyle name="Normal 4 2" xfId="13"/>
    <cellStyle name="Normal 4 3" xfId="8"/>
    <cellStyle name="Normal 5" xfId="6"/>
    <cellStyle name="Normal 5 2" xfId="17"/>
    <cellStyle name="Normal 6" xfId="7"/>
    <cellStyle name="Normal 6 2" xfId="18"/>
    <cellStyle name="Normal 7" xfId="15"/>
    <cellStyle name="Normal 8" xfId="12"/>
    <cellStyle name="Normal 8 2" xfId="20"/>
    <cellStyle name="Virgül 2" xfId="5"/>
    <cellStyle name="Virgül 2 2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2" name="AutoShape 2"/>
        <xdr:cNvSpPr>
          <a:spLocks/>
        </xdr:cNvSpPr>
      </xdr:nvSpPr>
      <xdr:spPr bwMode="auto">
        <a:xfrm rot="5400000">
          <a:off x="2371725" y="9286875"/>
          <a:ext cx="0" cy="0"/>
        </a:xfrm>
        <a:prstGeom prst="leftBrace">
          <a:avLst>
            <a:gd name="adj1" fmla="val -2147483648"/>
            <a:gd name="adj2" fmla="val 529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gdem/Desktop/&#304;STAT&#304;ST&#304;K/2018%20&#304;STAT&#304;ST&#304;K/S&#304;NANPA&#350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ıl tablo"/>
      <sheetName val="GELİR"/>
      <sheetName val="MÜKELLEF SAY."/>
      <sheetName val="MİLE"/>
      <sheetName val="MİLE2"/>
      <sheetName val="BÜTÇE GEL.GİD."/>
    </sheetNames>
    <sheetDataSet>
      <sheetData sheetId="0"/>
      <sheetData sheetId="1"/>
      <sheetData sheetId="2"/>
      <sheetData sheetId="3"/>
      <sheetData sheetId="4"/>
      <sheetData sheetId="5">
        <row r="11">
          <cell r="F11">
            <v>0</v>
          </cell>
          <cell r="H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4"/>
  <sheetViews>
    <sheetView workbookViewId="0">
      <selection activeCell="H2" sqref="H2:J2"/>
    </sheetView>
  </sheetViews>
  <sheetFormatPr defaultRowHeight="15" x14ac:dyDescent="0.25"/>
  <cols>
    <col min="1" max="1" width="1.5703125" customWidth="1"/>
    <col min="2" max="2" width="11.42578125" customWidth="1"/>
    <col min="3" max="3" width="14" customWidth="1"/>
    <col min="4" max="4" width="16" customWidth="1"/>
    <col min="5" max="5" width="15.7109375" customWidth="1"/>
    <col min="6" max="6" width="14.42578125" customWidth="1"/>
    <col min="7" max="7" width="15" customWidth="1"/>
    <col min="8" max="8" width="15.42578125" customWidth="1"/>
    <col min="9" max="9" width="14" customWidth="1"/>
    <col min="10" max="10" width="13.140625" customWidth="1"/>
    <col min="11" max="11" width="13.5703125" customWidth="1"/>
  </cols>
  <sheetData>
    <row r="2" spans="2:10" ht="26.25" x14ac:dyDescent="0.25">
      <c r="B2" s="340" t="s">
        <v>0</v>
      </c>
      <c r="C2" s="340"/>
      <c r="D2" s="340"/>
      <c r="E2" s="340"/>
      <c r="F2" s="340"/>
      <c r="G2" s="340"/>
      <c r="H2" s="341" t="s">
        <v>87</v>
      </c>
      <c r="I2" s="341"/>
      <c r="J2" s="341"/>
    </row>
    <row r="3" spans="2:10" ht="15.75" thickBot="1" x14ac:dyDescent="0.3">
      <c r="B3" s="316" t="s">
        <v>1</v>
      </c>
      <c r="C3" s="316"/>
      <c r="D3" s="316"/>
      <c r="E3" s="316"/>
      <c r="F3" s="316"/>
      <c r="G3" s="316"/>
      <c r="H3" s="316"/>
      <c r="I3" s="316"/>
      <c r="J3" s="316"/>
    </row>
    <row r="4" spans="2:10" ht="19.5" customHeight="1" x14ac:dyDescent="0.25">
      <c r="B4" s="342" t="s">
        <v>2</v>
      </c>
      <c r="C4" s="343"/>
      <c r="D4" s="343"/>
      <c r="E4" s="344" t="s">
        <v>3</v>
      </c>
      <c r="F4" s="344"/>
      <c r="G4" s="344" t="s">
        <v>4</v>
      </c>
      <c r="H4" s="344"/>
      <c r="I4" s="344" t="s">
        <v>5</v>
      </c>
      <c r="J4" s="345"/>
    </row>
    <row r="5" spans="2:10" ht="23.25" customHeight="1" x14ac:dyDescent="0.25">
      <c r="B5" s="346" t="s">
        <v>6</v>
      </c>
      <c r="C5" s="347"/>
      <c r="D5" s="347"/>
      <c r="E5" s="335">
        <v>35</v>
      </c>
      <c r="F5" s="335"/>
      <c r="G5" s="335">
        <v>22</v>
      </c>
      <c r="H5" s="335"/>
      <c r="I5" s="335">
        <f>SUM(E5:H5)</f>
        <v>57</v>
      </c>
      <c r="J5" s="336"/>
    </row>
    <row r="6" spans="2:10" ht="18.75" customHeight="1" x14ac:dyDescent="0.25">
      <c r="B6" s="346" t="s">
        <v>7</v>
      </c>
      <c r="C6" s="347"/>
      <c r="D6" s="347"/>
      <c r="E6" s="335">
        <v>194</v>
      </c>
      <c r="F6" s="335"/>
      <c r="G6" s="335">
        <v>237</v>
      </c>
      <c r="H6" s="335"/>
      <c r="I6" s="335">
        <f>SUM(E6:H6)</f>
        <v>431</v>
      </c>
      <c r="J6" s="336"/>
    </row>
    <row r="7" spans="2:10" ht="22.5" customHeight="1" thickBot="1" x14ac:dyDescent="0.3">
      <c r="B7" s="328" t="s">
        <v>5</v>
      </c>
      <c r="C7" s="329"/>
      <c r="D7" s="329"/>
      <c r="E7" s="331">
        <f>SUM(E5:E6)</f>
        <v>229</v>
      </c>
      <c r="F7" s="331"/>
      <c r="G7" s="331">
        <f>SUM(G5:G6)</f>
        <v>259</v>
      </c>
      <c r="H7" s="331"/>
      <c r="I7" s="331">
        <f>SUM(I5:I6)</f>
        <v>488</v>
      </c>
      <c r="J7" s="332"/>
    </row>
    <row r="8" spans="2:10" ht="27.75" customHeight="1" thickBot="1" x14ac:dyDescent="0.3">
      <c r="B8" s="328" t="s">
        <v>8</v>
      </c>
      <c r="C8" s="329"/>
      <c r="D8" s="329"/>
      <c r="E8" s="330">
        <v>11</v>
      </c>
      <c r="F8" s="330"/>
      <c r="G8" s="330">
        <v>14</v>
      </c>
      <c r="H8" s="330"/>
      <c r="I8" s="331">
        <f>SUM(E8:H8)</f>
        <v>25</v>
      </c>
      <c r="J8" s="332"/>
    </row>
    <row r="9" spans="2:10" x14ac:dyDescent="0.25">
      <c r="B9" s="1"/>
      <c r="C9" s="1"/>
      <c r="D9" s="1"/>
      <c r="E9" s="1"/>
      <c r="F9" s="1"/>
      <c r="G9" s="1"/>
      <c r="H9" s="2"/>
      <c r="I9" s="2"/>
      <c r="J9" s="2"/>
    </row>
    <row r="10" spans="2:10" ht="26.25" customHeight="1" thickBot="1" x14ac:dyDescent="0.3">
      <c r="B10" s="316" t="s">
        <v>80</v>
      </c>
      <c r="C10" s="316"/>
      <c r="D10" s="316"/>
      <c r="E10" s="316"/>
      <c r="F10" s="316"/>
      <c r="G10" s="316"/>
      <c r="H10" s="316"/>
      <c r="I10" s="316"/>
      <c r="J10" s="316"/>
    </row>
    <row r="11" spans="2:10" ht="26.25" customHeight="1" thickBot="1" x14ac:dyDescent="0.3">
      <c r="B11" s="317"/>
      <c r="C11" s="317" t="s">
        <v>81</v>
      </c>
      <c r="D11" s="261"/>
      <c r="E11" s="298" t="s">
        <v>83</v>
      </c>
      <c r="F11" s="255"/>
      <c r="G11" s="255"/>
      <c r="H11" s="255"/>
      <c r="I11" s="319"/>
      <c r="J11" s="320" t="s">
        <v>84</v>
      </c>
    </row>
    <row r="12" spans="2:10" ht="35.25" customHeight="1" thickBot="1" x14ac:dyDescent="0.3">
      <c r="B12" s="318"/>
      <c r="C12" s="262"/>
      <c r="D12" s="263"/>
      <c r="E12" s="322" t="s">
        <v>9</v>
      </c>
      <c r="F12" s="323"/>
      <c r="G12" s="322" t="s">
        <v>10</v>
      </c>
      <c r="H12" s="323"/>
      <c r="I12" s="99" t="s">
        <v>82</v>
      </c>
      <c r="J12" s="321"/>
    </row>
    <row r="13" spans="2:10" ht="26.25" customHeight="1" thickBot="1" x14ac:dyDescent="0.3">
      <c r="B13" s="170" t="s">
        <v>3</v>
      </c>
      <c r="C13" s="324"/>
      <c r="D13" s="325"/>
      <c r="E13" s="326"/>
      <c r="F13" s="327"/>
      <c r="G13" s="333"/>
      <c r="H13" s="334"/>
      <c r="I13" s="148" t="e">
        <f>G13/E13</f>
        <v>#DIV/0!</v>
      </c>
      <c r="J13" s="149" t="e">
        <f>G13/C13</f>
        <v>#DIV/0!</v>
      </c>
    </row>
    <row r="14" spans="2:10" ht="26.25" customHeight="1" thickBot="1" x14ac:dyDescent="0.3">
      <c r="B14" s="170" t="s">
        <v>4</v>
      </c>
      <c r="C14" s="315"/>
      <c r="D14" s="315"/>
      <c r="E14" s="315"/>
      <c r="F14" s="315"/>
      <c r="G14" s="315"/>
      <c r="H14" s="315"/>
      <c r="I14" s="148" t="e">
        <f t="shared" ref="I14:I15" si="0">G14/E14</f>
        <v>#DIV/0!</v>
      </c>
      <c r="J14" s="149" t="e">
        <f t="shared" ref="J14:J15" si="1">G14/C14</f>
        <v>#DIV/0!</v>
      </c>
    </row>
    <row r="15" spans="2:10" ht="26.25" customHeight="1" thickBot="1" x14ac:dyDescent="0.3">
      <c r="B15" s="170" t="s">
        <v>5</v>
      </c>
      <c r="C15" s="315">
        <f>SUM(C13:C14)</f>
        <v>0</v>
      </c>
      <c r="D15" s="315"/>
      <c r="E15" s="315">
        <f t="shared" ref="E15" si="2">SUM(E13:E14)</f>
        <v>0</v>
      </c>
      <c r="F15" s="315"/>
      <c r="G15" s="315">
        <f t="shared" ref="G15" si="3">SUM(G13:G14)</f>
        <v>0</v>
      </c>
      <c r="H15" s="315"/>
      <c r="I15" s="153" t="e">
        <f t="shared" si="0"/>
        <v>#DIV/0!</v>
      </c>
      <c r="J15" s="150" t="e">
        <f t="shared" si="1"/>
        <v>#DIV/0!</v>
      </c>
    </row>
    <row r="16" spans="2:10" ht="24.75" customHeight="1" thickBot="1" x14ac:dyDescent="0.3">
      <c r="B16" s="1"/>
      <c r="C16" s="1"/>
      <c r="D16" s="1"/>
      <c r="E16" s="1"/>
      <c r="F16" s="1"/>
      <c r="G16" s="1"/>
      <c r="H16" s="2"/>
      <c r="I16" s="2"/>
      <c r="J16" s="2"/>
    </row>
    <row r="17" spans="2:12" ht="29.25" customHeight="1" thickBot="1" x14ac:dyDescent="0.3">
      <c r="B17" s="264" t="s">
        <v>11</v>
      </c>
      <c r="C17" s="305"/>
      <c r="D17" s="260" t="s">
        <v>12</v>
      </c>
      <c r="E17" s="306"/>
      <c r="F17" s="260" t="s">
        <v>13</v>
      </c>
      <c r="G17" s="307"/>
      <c r="H17" s="308" t="s">
        <v>14</v>
      </c>
      <c r="I17" s="308"/>
      <c r="J17" s="23" t="s">
        <v>5</v>
      </c>
    </row>
    <row r="18" spans="2:12" ht="25.5" customHeight="1" thickBot="1" x14ac:dyDescent="0.3">
      <c r="B18" s="309" t="s">
        <v>3</v>
      </c>
      <c r="C18" s="310"/>
      <c r="D18" s="311"/>
      <c r="E18" s="311"/>
      <c r="F18" s="311"/>
      <c r="G18" s="311"/>
      <c r="H18" s="311"/>
      <c r="I18" s="311"/>
      <c r="J18" s="52">
        <f t="shared" ref="J18:J20" si="4">SUM(D18:I18)</f>
        <v>0</v>
      </c>
    </row>
    <row r="19" spans="2:12" ht="21" customHeight="1" thickBot="1" x14ac:dyDescent="0.3">
      <c r="B19" s="312" t="s">
        <v>4</v>
      </c>
      <c r="C19" s="313"/>
      <c r="D19" s="314"/>
      <c r="E19" s="314"/>
      <c r="F19" s="314"/>
      <c r="G19" s="314"/>
      <c r="H19" s="314"/>
      <c r="I19" s="314"/>
      <c r="J19" s="52">
        <f t="shared" si="4"/>
        <v>0</v>
      </c>
    </row>
    <row r="20" spans="2:12" ht="27" customHeight="1" thickBot="1" x14ac:dyDescent="0.3">
      <c r="B20" s="302" t="s">
        <v>15</v>
      </c>
      <c r="C20" s="303"/>
      <c r="D20" s="285">
        <f>SUM(D18:D19)</f>
        <v>0</v>
      </c>
      <c r="E20" s="304"/>
      <c r="F20" s="285">
        <f>SUM(F18:F19)</f>
        <v>0</v>
      </c>
      <c r="G20" s="304"/>
      <c r="H20" s="285">
        <f>SUM(H18:H19)</f>
        <v>0</v>
      </c>
      <c r="I20" s="304"/>
      <c r="J20" s="52">
        <f t="shared" si="4"/>
        <v>0</v>
      </c>
    </row>
    <row r="21" spans="2:12" ht="21" customHeight="1" x14ac:dyDescent="0.25">
      <c r="B21" s="18"/>
      <c r="C21" s="19"/>
      <c r="D21" s="20"/>
      <c r="E21" s="16"/>
      <c r="F21" s="20"/>
      <c r="G21" s="16"/>
      <c r="H21" s="20"/>
      <c r="I21" s="16"/>
      <c r="J21" s="17"/>
    </row>
    <row r="22" spans="2:12" ht="33.75" customHeight="1" thickBot="1" x14ac:dyDescent="0.3">
      <c r="B22" s="280" t="s">
        <v>16</v>
      </c>
      <c r="C22" s="281"/>
      <c r="D22" s="281"/>
      <c r="E22" s="281"/>
      <c r="F22" s="281"/>
      <c r="G22" s="281"/>
      <c r="H22" s="281"/>
      <c r="I22" s="281"/>
      <c r="J22" s="281"/>
    </row>
    <row r="23" spans="2:12" ht="45.75" customHeight="1" thickBot="1" x14ac:dyDescent="0.3">
      <c r="B23" s="287"/>
      <c r="C23" s="83" t="s">
        <v>17</v>
      </c>
      <c r="D23" s="84" t="s">
        <v>18</v>
      </c>
      <c r="E23" s="289" t="s">
        <v>5</v>
      </c>
      <c r="F23" s="85" t="s">
        <v>19</v>
      </c>
      <c r="G23" s="98" t="s">
        <v>20</v>
      </c>
      <c r="H23" s="291" t="s">
        <v>5</v>
      </c>
      <c r="I23" s="292" t="s">
        <v>15</v>
      </c>
      <c r="J23" s="293"/>
    </row>
    <row r="24" spans="2:12" ht="15.75" thickBot="1" x14ac:dyDescent="0.3">
      <c r="B24" s="288"/>
      <c r="C24" s="86" t="s">
        <v>21</v>
      </c>
      <c r="D24" s="87" t="s">
        <v>21</v>
      </c>
      <c r="E24" s="290"/>
      <c r="F24" s="86" t="s">
        <v>21</v>
      </c>
      <c r="G24" s="87" t="s">
        <v>21</v>
      </c>
      <c r="H24" s="290"/>
      <c r="I24" s="294"/>
      <c r="J24" s="293"/>
    </row>
    <row r="25" spans="2:12" ht="27" customHeight="1" thickBot="1" x14ac:dyDescent="0.3">
      <c r="B25" s="66" t="s">
        <v>3</v>
      </c>
      <c r="C25" s="205"/>
      <c r="D25" s="205"/>
      <c r="E25" s="88">
        <f>SUM(C25:D25)</f>
        <v>0</v>
      </c>
      <c r="F25" s="206"/>
      <c r="G25" s="207"/>
      <c r="H25" s="89">
        <f>SUM(F25:G25)</f>
        <v>0</v>
      </c>
      <c r="I25" s="282">
        <f>SUM(E25+H25)</f>
        <v>0</v>
      </c>
      <c r="J25" s="283"/>
    </row>
    <row r="26" spans="2:12" ht="27.75" customHeight="1" thickBot="1" x14ac:dyDescent="0.3">
      <c r="B26" s="66" t="s">
        <v>4</v>
      </c>
      <c r="C26" s="192"/>
      <c r="D26" s="192"/>
      <c r="E26" s="88">
        <f>SUM(C26:D26)</f>
        <v>0</v>
      </c>
      <c r="F26" s="192"/>
      <c r="G26" s="192"/>
      <c r="H26" s="89">
        <f t="shared" ref="H26:H27" si="5">SUM(F26:G26)</f>
        <v>0</v>
      </c>
      <c r="I26" s="284">
        <f>SUM(E26+H26)</f>
        <v>0</v>
      </c>
      <c r="J26" s="284"/>
    </row>
    <row r="27" spans="2:12" ht="30.75" customHeight="1" thickBot="1" x14ac:dyDescent="0.3">
      <c r="B27" s="90" t="s">
        <v>5</v>
      </c>
      <c r="C27" s="52">
        <f t="shared" ref="C27:G27" si="6">SUM(C25:C26)</f>
        <v>0</v>
      </c>
      <c r="D27" s="52">
        <f t="shared" si="6"/>
        <v>0</v>
      </c>
      <c r="E27" s="91">
        <f>SUM(C27:D27)</f>
        <v>0</v>
      </c>
      <c r="F27" s="92">
        <f t="shared" si="6"/>
        <v>0</v>
      </c>
      <c r="G27" s="96">
        <f t="shared" si="6"/>
        <v>0</v>
      </c>
      <c r="H27" s="91">
        <f t="shared" si="5"/>
        <v>0</v>
      </c>
      <c r="I27" s="285">
        <f>SUM(E27+H27)</f>
        <v>0</v>
      </c>
      <c r="J27" s="286"/>
    </row>
    <row r="28" spans="2:12" ht="30" customHeight="1" thickBot="1" x14ac:dyDescent="0.3"/>
    <row r="29" spans="2:12" ht="44.25" customHeight="1" thickBot="1" x14ac:dyDescent="0.3">
      <c r="B29" s="67" t="s">
        <v>22</v>
      </c>
      <c r="C29" s="68" t="s">
        <v>23</v>
      </c>
      <c r="D29" s="68" t="s">
        <v>24</v>
      </c>
      <c r="E29" s="68" t="s">
        <v>25</v>
      </c>
      <c r="F29" s="69" t="s">
        <v>26</v>
      </c>
      <c r="G29" s="70" t="s">
        <v>27</v>
      </c>
      <c r="H29" s="70" t="s">
        <v>28</v>
      </c>
      <c r="I29" s="70" t="s">
        <v>29</v>
      </c>
      <c r="J29" s="70" t="s">
        <v>30</v>
      </c>
      <c r="K29" s="71" t="s">
        <v>15</v>
      </c>
    </row>
    <row r="30" spans="2:12" ht="28.5" customHeight="1" thickBot="1" x14ac:dyDescent="0.3">
      <c r="B30" s="193" t="s">
        <v>31</v>
      </c>
      <c r="C30" s="208"/>
      <c r="D30" s="208"/>
      <c r="E30" s="208"/>
      <c r="F30" s="208"/>
      <c r="G30" s="208"/>
      <c r="H30" s="208"/>
      <c r="I30" s="208"/>
      <c r="J30" s="208"/>
      <c r="K30" s="209">
        <f>SUM(C30:J30)</f>
        <v>0</v>
      </c>
      <c r="L30" s="210"/>
    </row>
    <row r="31" spans="2:12" ht="24" customHeight="1" thickBot="1" x14ac:dyDescent="0.3">
      <c r="B31" s="66" t="s">
        <v>32</v>
      </c>
      <c r="C31" s="212"/>
      <c r="D31" s="213"/>
      <c r="E31" s="213"/>
      <c r="F31" s="213"/>
      <c r="G31" s="213"/>
      <c r="H31" s="213"/>
      <c r="I31" s="213"/>
      <c r="J31" s="213"/>
      <c r="K31" s="209">
        <f t="shared" ref="K31:K32" si="7">SUM(C31:J31)</f>
        <v>0</v>
      </c>
    </row>
    <row r="32" spans="2:12" ht="27.75" customHeight="1" thickBot="1" x14ac:dyDescent="0.3">
      <c r="B32" s="73" t="s">
        <v>5</v>
      </c>
      <c r="C32" s="214">
        <f t="shared" ref="C32:J32" si="8">SUM(C30:C31)</f>
        <v>0</v>
      </c>
      <c r="D32" s="215">
        <f t="shared" si="8"/>
        <v>0</v>
      </c>
      <c r="E32" s="215">
        <f t="shared" si="8"/>
        <v>0</v>
      </c>
      <c r="F32" s="215">
        <f t="shared" si="8"/>
        <v>0</v>
      </c>
      <c r="G32" s="215">
        <f t="shared" si="8"/>
        <v>0</v>
      </c>
      <c r="H32" s="215">
        <f t="shared" si="8"/>
        <v>0</v>
      </c>
      <c r="I32" s="215">
        <f t="shared" si="8"/>
        <v>0</v>
      </c>
      <c r="J32" s="215">
        <f t="shared" si="8"/>
        <v>0</v>
      </c>
      <c r="K32" s="209">
        <f t="shared" si="7"/>
        <v>0</v>
      </c>
    </row>
    <row r="33" spans="2:11" ht="25.5" customHeight="1" x14ac:dyDescent="0.25"/>
    <row r="34" spans="2:11" ht="20.25" customHeight="1" x14ac:dyDescent="0.25">
      <c r="B34" s="97"/>
      <c r="C34" s="97"/>
      <c r="D34" s="97"/>
      <c r="E34" s="97"/>
      <c r="F34" s="97"/>
      <c r="G34" s="97"/>
      <c r="H34" s="97"/>
      <c r="I34" s="97"/>
      <c r="J34" s="97"/>
    </row>
    <row r="35" spans="2:11" ht="31.5" customHeight="1" thickBot="1" x14ac:dyDescent="0.3">
      <c r="B35" s="338" t="s">
        <v>85</v>
      </c>
      <c r="C35" s="339"/>
      <c r="D35" s="339"/>
      <c r="E35" s="339"/>
      <c r="F35" s="339"/>
      <c r="G35" s="339"/>
      <c r="H35" s="339"/>
      <c r="I35" s="339"/>
      <c r="J35" s="339"/>
      <c r="K35" s="339"/>
    </row>
    <row r="36" spans="2:11" ht="23.25" customHeight="1" thickBot="1" x14ac:dyDescent="0.3">
      <c r="B36" s="260"/>
      <c r="C36" s="261"/>
      <c r="D36" s="253" t="s">
        <v>34</v>
      </c>
      <c r="E36" s="254"/>
      <c r="F36" s="254"/>
      <c r="G36" s="255"/>
      <c r="H36" s="298" t="s">
        <v>33</v>
      </c>
      <c r="I36" s="299"/>
      <c r="J36" s="299"/>
      <c r="K36" s="300"/>
    </row>
    <row r="37" spans="2:11" ht="23.25" customHeight="1" thickBot="1" x14ac:dyDescent="0.3">
      <c r="B37" s="262"/>
      <c r="C37" s="263"/>
      <c r="D37" s="23" t="s">
        <v>74</v>
      </c>
      <c r="E37" s="23" t="s">
        <v>75</v>
      </c>
      <c r="F37" s="23" t="s">
        <v>76</v>
      </c>
      <c r="G37" s="100" t="s">
        <v>5</v>
      </c>
      <c r="H37" s="295" t="s">
        <v>78</v>
      </c>
      <c r="I37" s="263"/>
      <c r="J37" s="301" t="s">
        <v>79</v>
      </c>
      <c r="K37" s="300"/>
    </row>
    <row r="38" spans="2:11" ht="33.75" customHeight="1" thickBot="1" x14ac:dyDescent="0.3">
      <c r="B38" s="256" t="s">
        <v>86</v>
      </c>
      <c r="C38" s="257"/>
      <c r="D38" s="211"/>
      <c r="E38" s="211"/>
      <c r="F38" s="211"/>
      <c r="G38" s="151">
        <f>SUM(D38:F38)</f>
        <v>0</v>
      </c>
      <c r="H38" s="296"/>
      <c r="I38" s="297"/>
      <c r="J38" s="296"/>
      <c r="K38" s="297"/>
    </row>
    <row r="39" spans="2:11" ht="33" customHeight="1" thickBot="1" x14ac:dyDescent="0.3">
      <c r="B39" s="256" t="s">
        <v>4</v>
      </c>
      <c r="C39" s="257"/>
      <c r="D39" s="152"/>
      <c r="E39" s="152"/>
      <c r="F39" s="152"/>
      <c r="G39" s="151">
        <f>SUM(D39:F39)</f>
        <v>0</v>
      </c>
      <c r="H39" s="274"/>
      <c r="I39" s="275"/>
      <c r="J39" s="278"/>
      <c r="K39" s="279"/>
    </row>
    <row r="40" spans="2:11" ht="30.75" customHeight="1" thickBot="1" x14ac:dyDescent="0.3">
      <c r="B40" s="258" t="s">
        <v>5</v>
      </c>
      <c r="C40" s="259"/>
      <c r="D40" s="151">
        <f>SUM(D38:D39)</f>
        <v>0</v>
      </c>
      <c r="E40" s="151">
        <f t="shared" ref="E40:F40" si="9">SUM(E38:E39)</f>
        <v>0</v>
      </c>
      <c r="F40" s="151">
        <f t="shared" si="9"/>
        <v>0</v>
      </c>
      <c r="G40" s="151">
        <f t="shared" ref="G40" si="10">SUM(D40:F40)</f>
        <v>0</v>
      </c>
      <c r="H40" s="276">
        <f>SUM(H38:H39)</f>
        <v>0</v>
      </c>
      <c r="I40" s="277"/>
      <c r="J40" s="301">
        <f>SUM(J38:J39)</f>
        <v>0</v>
      </c>
      <c r="K40" s="337"/>
    </row>
    <row r="41" spans="2:11" ht="21.75" customHeight="1" thickBot="1" x14ac:dyDescent="0.3"/>
    <row r="42" spans="2:11" ht="21" customHeight="1" thickBot="1" x14ac:dyDescent="0.3">
      <c r="B42" s="264" t="s">
        <v>35</v>
      </c>
      <c r="C42" s="265"/>
      <c r="D42" s="265"/>
      <c r="E42" s="265"/>
      <c r="F42" s="265"/>
      <c r="G42" s="265"/>
      <c r="H42" s="265"/>
      <c r="I42" s="265"/>
      <c r="J42" s="266"/>
    </row>
    <row r="43" spans="2:11" ht="28.5" customHeight="1" x14ac:dyDescent="0.25">
      <c r="B43" s="267" t="s">
        <v>36</v>
      </c>
      <c r="C43" s="268"/>
      <c r="D43" s="269" t="s">
        <v>37</v>
      </c>
      <c r="E43" s="270"/>
      <c r="F43" s="271" t="s">
        <v>38</v>
      </c>
      <c r="G43" s="271"/>
      <c r="H43" s="172" t="s">
        <v>5</v>
      </c>
      <c r="I43" s="272" t="s">
        <v>39</v>
      </c>
      <c r="J43" s="273"/>
    </row>
    <row r="44" spans="2:11" ht="26.25" customHeight="1" thickBot="1" x14ac:dyDescent="0.3">
      <c r="B44" s="246"/>
      <c r="C44" s="247"/>
      <c r="D44" s="248"/>
      <c r="E44" s="249"/>
      <c r="F44" s="250"/>
      <c r="G44" s="250"/>
      <c r="H44" s="173">
        <f>SUM(B44:G44)</f>
        <v>0</v>
      </c>
      <c r="I44" s="251">
        <v>4</v>
      </c>
      <c r="J44" s="252"/>
    </row>
  </sheetData>
  <mergeCells count="87">
    <mergeCell ref="J40:K40"/>
    <mergeCell ref="B35:K35"/>
    <mergeCell ref="B2:G2"/>
    <mergeCell ref="H2:J2"/>
    <mergeCell ref="B3:J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G13:H13"/>
    <mergeCell ref="G14:H14"/>
    <mergeCell ref="G15:H15"/>
    <mergeCell ref="B10:J10"/>
    <mergeCell ref="B11:B12"/>
    <mergeCell ref="C11:D12"/>
    <mergeCell ref="E11:I11"/>
    <mergeCell ref="J11:J12"/>
    <mergeCell ref="E12:F12"/>
    <mergeCell ref="G12:H12"/>
    <mergeCell ref="C13:D13"/>
    <mergeCell ref="C14:D14"/>
    <mergeCell ref="C15:D15"/>
    <mergeCell ref="E13:F13"/>
    <mergeCell ref="E14:F14"/>
    <mergeCell ref="E15:F15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2:J22"/>
    <mergeCell ref="B38:C38"/>
    <mergeCell ref="I25:J25"/>
    <mergeCell ref="I26:J26"/>
    <mergeCell ref="I27:J27"/>
    <mergeCell ref="B23:B24"/>
    <mergeCell ref="E23:E24"/>
    <mergeCell ref="H23:H24"/>
    <mergeCell ref="I23:J24"/>
    <mergeCell ref="H37:I37"/>
    <mergeCell ref="H38:I38"/>
    <mergeCell ref="H36:K36"/>
    <mergeCell ref="J37:K37"/>
    <mergeCell ref="J38:K38"/>
    <mergeCell ref="B44:C44"/>
    <mergeCell ref="D44:E44"/>
    <mergeCell ref="F44:G44"/>
    <mergeCell ref="I44:J44"/>
    <mergeCell ref="D36:G36"/>
    <mergeCell ref="B39:C39"/>
    <mergeCell ref="B40:C40"/>
    <mergeCell ref="B36:C37"/>
    <mergeCell ref="B42:J42"/>
    <mergeCell ref="B43:C43"/>
    <mergeCell ref="D43:E43"/>
    <mergeCell ref="F43:G43"/>
    <mergeCell ref="I43:J43"/>
    <mergeCell ref="H39:I39"/>
    <mergeCell ref="H40:I40"/>
    <mergeCell ref="J39:K39"/>
  </mergeCells>
  <pageMargins left="0" right="0" top="0.59055118110236227" bottom="0" header="0" footer="0"/>
  <pageSetup paperSize="9" scale="68" orientation="portrait" r:id="rId1"/>
  <ignoredErrors>
    <ignoredError sqref="I7 E27 G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workbookViewId="0">
      <pane ySplit="4" topLeftCell="A17" activePane="bottomLeft" state="frozen"/>
      <selection pane="bottomLeft" activeCell="L22" sqref="L22"/>
    </sheetView>
  </sheetViews>
  <sheetFormatPr defaultRowHeight="15" x14ac:dyDescent="0.25"/>
  <cols>
    <col min="1" max="1" width="1.85546875" customWidth="1"/>
    <col min="2" max="2" width="23.7109375" customWidth="1"/>
    <col min="3" max="3" width="10.5703125" customWidth="1"/>
    <col min="4" max="4" width="12.7109375" customWidth="1"/>
    <col min="5" max="5" width="12.85546875" customWidth="1"/>
    <col min="6" max="6" width="11.5703125" customWidth="1"/>
    <col min="7" max="7" width="12" customWidth="1"/>
    <col min="8" max="8" width="10.28515625" customWidth="1"/>
    <col min="9" max="9" width="14.7109375" style="116" customWidth="1"/>
    <col min="10" max="10" width="11.5703125" style="116" customWidth="1"/>
  </cols>
  <sheetData>
    <row r="2" spans="2:10" ht="46.5" customHeight="1" thickBot="1" x14ac:dyDescent="0.3">
      <c r="B2" s="348" t="s">
        <v>89</v>
      </c>
      <c r="C2" s="348"/>
      <c r="D2" s="339"/>
      <c r="E2" s="339"/>
      <c r="F2" s="339"/>
      <c r="G2" s="339"/>
      <c r="H2" s="339"/>
      <c r="I2" s="339"/>
    </row>
    <row r="3" spans="2:10" ht="68.25" customHeight="1" thickBot="1" x14ac:dyDescent="0.3">
      <c r="B3" s="375" t="s">
        <v>77</v>
      </c>
      <c r="C3" s="420" t="s">
        <v>81</v>
      </c>
      <c r="D3" s="421"/>
      <c r="E3" s="422" t="s">
        <v>83</v>
      </c>
      <c r="F3" s="423"/>
      <c r="G3" s="423"/>
      <c r="H3" s="259"/>
      <c r="I3" s="370" t="s">
        <v>82</v>
      </c>
      <c r="J3" s="370" t="s">
        <v>84</v>
      </c>
    </row>
    <row r="4" spans="2:10" ht="21" customHeight="1" thickBot="1" x14ac:dyDescent="0.3">
      <c r="B4" s="376"/>
      <c r="C4" s="262"/>
      <c r="D4" s="339"/>
      <c r="E4" s="384" t="s">
        <v>9</v>
      </c>
      <c r="F4" s="263"/>
      <c r="G4" s="298" t="s">
        <v>10</v>
      </c>
      <c r="H4" s="300"/>
      <c r="I4" s="371"/>
      <c r="J4" s="371"/>
    </row>
    <row r="5" spans="2:10" ht="21" customHeight="1" x14ac:dyDescent="0.25">
      <c r="B5" s="140" t="s">
        <v>70</v>
      </c>
      <c r="C5" s="509">
        <v>394792804.17000002</v>
      </c>
      <c r="D5" s="510"/>
      <c r="E5" s="509">
        <v>36274316.149999999</v>
      </c>
      <c r="F5" s="511"/>
      <c r="G5" s="509">
        <v>36274316.149999999</v>
      </c>
      <c r="H5" s="512"/>
      <c r="I5" s="139"/>
      <c r="J5" s="139"/>
    </row>
    <row r="6" spans="2:10" ht="21" customHeight="1" x14ac:dyDescent="0.25">
      <c r="B6" s="28" t="s">
        <v>71</v>
      </c>
      <c r="C6" s="379"/>
      <c r="D6" s="380"/>
      <c r="E6" s="381"/>
      <c r="F6" s="382"/>
      <c r="G6" s="383"/>
      <c r="H6" s="382"/>
      <c r="I6" s="138"/>
      <c r="J6" s="138"/>
    </row>
    <row r="7" spans="2:10" ht="21" customHeight="1" thickBot="1" x14ac:dyDescent="0.3">
      <c r="B7" s="49" t="s">
        <v>72</v>
      </c>
      <c r="C7" s="513">
        <v>0</v>
      </c>
      <c r="D7" s="514"/>
      <c r="E7" s="515">
        <v>315759838.24000001</v>
      </c>
      <c r="F7" s="516"/>
      <c r="G7" s="517">
        <v>91060119.090000004</v>
      </c>
      <c r="H7" s="516"/>
      <c r="I7" s="124"/>
      <c r="J7" s="124"/>
    </row>
    <row r="8" spans="2:10" ht="34.5" customHeight="1" thickBot="1" x14ac:dyDescent="0.3">
      <c r="B8" s="50" t="s">
        <v>5</v>
      </c>
      <c r="C8" s="324">
        <f>SUM(C5:C7)</f>
        <v>394792804.17000002</v>
      </c>
      <c r="D8" s="325"/>
      <c r="E8" s="326">
        <f>SUM(E5:E7)</f>
        <v>352034154.38999999</v>
      </c>
      <c r="F8" s="327"/>
      <c r="G8" s="326">
        <f>SUM(G5:G7)</f>
        <v>127334435.24000001</v>
      </c>
      <c r="H8" s="327"/>
      <c r="I8" s="125"/>
      <c r="J8" s="125"/>
    </row>
    <row r="9" spans="2:10" ht="21" customHeight="1" thickBot="1" x14ac:dyDescent="0.3">
      <c r="B9" s="48"/>
      <c r="C9" s="128"/>
      <c r="D9" s="129"/>
      <c r="E9" s="129"/>
      <c r="F9" s="129"/>
      <c r="G9" s="129"/>
      <c r="H9" s="129"/>
    </row>
    <row r="10" spans="2:10" ht="20.100000000000001" customHeight="1" thickBot="1" x14ac:dyDescent="0.3">
      <c r="B10" s="27" t="s">
        <v>40</v>
      </c>
      <c r="C10" s="364">
        <v>4007406.3</v>
      </c>
      <c r="D10" s="374"/>
      <c r="E10" s="377">
        <v>5122408.51</v>
      </c>
      <c r="F10" s="378"/>
      <c r="G10" s="377">
        <v>2032292.04</v>
      </c>
      <c r="H10" s="378"/>
      <c r="I10" s="217"/>
      <c r="J10" s="126"/>
    </row>
    <row r="11" spans="2:10" ht="20.100000000000001" customHeight="1" thickBot="1" x14ac:dyDescent="0.3">
      <c r="B11" s="22" t="s">
        <v>41</v>
      </c>
      <c r="C11" s="372">
        <v>3949369.02</v>
      </c>
      <c r="D11" s="373"/>
      <c r="E11" s="377">
        <v>6507399.7400000002</v>
      </c>
      <c r="F11" s="378"/>
      <c r="G11" s="377">
        <v>962516.28</v>
      </c>
      <c r="H11" s="378"/>
      <c r="I11" s="218"/>
      <c r="J11" s="127"/>
    </row>
    <row r="12" spans="2:10" ht="20.100000000000001" customHeight="1" thickBot="1" x14ac:dyDescent="0.3">
      <c r="B12" s="22" t="s">
        <v>42</v>
      </c>
      <c r="C12" s="372">
        <v>21350523.129999999</v>
      </c>
      <c r="D12" s="373"/>
      <c r="E12" s="404">
        <v>2420715.7599999998</v>
      </c>
      <c r="F12" s="405"/>
      <c r="G12" s="404">
        <v>2420715.7599999998</v>
      </c>
      <c r="H12" s="405"/>
      <c r="I12" s="219">
        <v>1</v>
      </c>
      <c r="J12" s="107"/>
    </row>
    <row r="13" spans="2:10" ht="20.100000000000001" customHeight="1" thickBot="1" x14ac:dyDescent="0.3">
      <c r="B13" s="22" t="s">
        <v>43</v>
      </c>
      <c r="C13" s="364">
        <v>18334120.5</v>
      </c>
      <c r="D13" s="374"/>
      <c r="E13" s="377">
        <v>1656460.8</v>
      </c>
      <c r="F13" s="378"/>
      <c r="G13" s="374">
        <f>E13</f>
        <v>1656460.8</v>
      </c>
      <c r="H13" s="374"/>
      <c r="I13" s="184"/>
      <c r="J13" s="107"/>
    </row>
    <row r="14" spans="2:10" ht="20.100000000000001" customHeight="1" thickBot="1" x14ac:dyDescent="0.3">
      <c r="B14" s="22" t="s">
        <v>44</v>
      </c>
      <c r="C14" s="364">
        <v>4186791.64</v>
      </c>
      <c r="D14" s="365"/>
      <c r="E14" s="377">
        <v>3256387.85</v>
      </c>
      <c r="F14" s="401"/>
      <c r="G14" s="377">
        <v>1011902.91</v>
      </c>
      <c r="H14" s="401"/>
      <c r="I14" s="222">
        <f>G14/E14</f>
        <v>0.31074397664270859</v>
      </c>
      <c r="J14" s="131"/>
    </row>
    <row r="15" spans="2:10" ht="20.100000000000001" customHeight="1" thickBot="1" x14ac:dyDescent="0.3">
      <c r="B15" s="22" t="s">
        <v>45</v>
      </c>
      <c r="C15" s="364">
        <v>6387396.6199999992</v>
      </c>
      <c r="D15" s="374"/>
      <c r="E15" s="377">
        <v>25299963.809999999</v>
      </c>
      <c r="F15" s="378"/>
      <c r="G15" s="377">
        <v>3459074.04</v>
      </c>
      <c r="H15" s="378"/>
      <c r="I15" s="185"/>
      <c r="J15" s="111"/>
    </row>
    <row r="16" spans="2:10" ht="20.100000000000001" customHeight="1" thickBot="1" x14ac:dyDescent="0.3">
      <c r="B16" s="22" t="s">
        <v>46</v>
      </c>
      <c r="C16" s="364">
        <v>30679504.309999999</v>
      </c>
      <c r="D16" s="365"/>
      <c r="E16" s="377">
        <v>2701732.84</v>
      </c>
      <c r="F16" s="401"/>
      <c r="G16" s="377">
        <v>2701732.84</v>
      </c>
      <c r="H16" s="401"/>
      <c r="I16" s="219">
        <v>1</v>
      </c>
      <c r="J16" s="224" t="s">
        <v>90</v>
      </c>
    </row>
    <row r="17" spans="2:10" ht="20.100000000000001" customHeight="1" thickBot="1" x14ac:dyDescent="0.3">
      <c r="B17" s="22" t="s">
        <v>47</v>
      </c>
      <c r="C17" s="361">
        <v>12984734.369999999</v>
      </c>
      <c r="D17" s="362"/>
      <c r="E17" s="391">
        <v>1702555.55</v>
      </c>
      <c r="F17" s="392"/>
      <c r="G17" s="389">
        <v>1702555.55</v>
      </c>
      <c r="H17" s="390"/>
      <c r="I17" s="236">
        <f>G17/E17</f>
        <v>1</v>
      </c>
      <c r="J17" s="237" t="e">
        <f>G17/D17</f>
        <v>#DIV/0!</v>
      </c>
    </row>
    <row r="18" spans="2:10" ht="20.100000000000001" customHeight="1" thickBot="1" x14ac:dyDescent="0.3">
      <c r="B18" s="22" t="s">
        <v>48</v>
      </c>
      <c r="C18" s="364">
        <v>3128252.9</v>
      </c>
      <c r="D18" s="365"/>
      <c r="E18" s="377">
        <v>4497556.09</v>
      </c>
      <c r="F18" s="401"/>
      <c r="G18" s="377">
        <v>1457781.33</v>
      </c>
      <c r="H18" s="378"/>
      <c r="I18" s="222">
        <v>0.3241</v>
      </c>
      <c r="J18" s="224">
        <v>0.46600000000000003</v>
      </c>
    </row>
    <row r="19" spans="2:10" ht="20.100000000000001" customHeight="1" thickBot="1" x14ac:dyDescent="0.3">
      <c r="B19" s="22" t="s">
        <v>49</v>
      </c>
      <c r="C19" s="366">
        <v>2492180.9</v>
      </c>
      <c r="D19" s="367"/>
      <c r="E19" s="406">
        <v>867480.42</v>
      </c>
      <c r="F19" s="407"/>
      <c r="G19" s="406">
        <v>571546.81000000006</v>
      </c>
      <c r="H19" s="407"/>
      <c r="I19" s="238">
        <v>0.66</v>
      </c>
      <c r="J19" s="239">
        <v>22.9</v>
      </c>
    </row>
    <row r="20" spans="2:10" ht="20.100000000000001" customHeight="1" thickBot="1" x14ac:dyDescent="0.3">
      <c r="B20" s="22" t="s">
        <v>50</v>
      </c>
      <c r="C20" s="368">
        <v>10041117.970000001</v>
      </c>
      <c r="D20" s="369"/>
      <c r="E20" s="408">
        <v>17276959.34</v>
      </c>
      <c r="F20" s="409"/>
      <c r="G20" s="415">
        <v>4195461.9400000004</v>
      </c>
      <c r="H20" s="416"/>
      <c r="I20" s="226">
        <v>24</v>
      </c>
      <c r="J20" s="227">
        <v>0.42</v>
      </c>
    </row>
    <row r="21" spans="2:10" ht="20.100000000000001" customHeight="1" thickBot="1" x14ac:dyDescent="0.3">
      <c r="B21" s="22" t="s">
        <v>51</v>
      </c>
      <c r="C21" s="351">
        <v>10619382.010000002</v>
      </c>
      <c r="D21" s="357"/>
      <c r="E21" s="361">
        <v>1178366.78</v>
      </c>
      <c r="F21" s="362"/>
      <c r="G21" s="361">
        <v>1013589.52</v>
      </c>
      <c r="H21" s="362"/>
      <c r="I21" s="185"/>
      <c r="J21" s="123"/>
    </row>
    <row r="22" spans="2:10" ht="20.100000000000001" customHeight="1" thickBot="1" x14ac:dyDescent="0.3">
      <c r="B22" s="22" t="s">
        <v>52</v>
      </c>
      <c r="C22" s="358">
        <v>898596.88</v>
      </c>
      <c r="D22" s="359"/>
      <c r="E22" s="396">
        <v>512341.61</v>
      </c>
      <c r="F22" s="410"/>
      <c r="G22" s="396">
        <v>222451.92</v>
      </c>
      <c r="H22" s="410"/>
      <c r="I22" s="185"/>
      <c r="J22" s="123"/>
    </row>
    <row r="23" spans="2:10" ht="20.100000000000001" customHeight="1" thickBot="1" x14ac:dyDescent="0.3">
      <c r="B23" s="22" t="s">
        <v>53</v>
      </c>
      <c r="C23" s="358"/>
      <c r="D23" s="360"/>
      <c r="E23" s="396"/>
      <c r="F23" s="397"/>
      <c r="G23" s="396"/>
      <c r="H23" s="397"/>
      <c r="I23" s="186"/>
      <c r="J23" s="108"/>
    </row>
    <row r="24" spans="2:10" ht="20.100000000000001" customHeight="1" thickBot="1" x14ac:dyDescent="0.3">
      <c r="B24" s="22" t="s">
        <v>54</v>
      </c>
      <c r="C24" s="361">
        <v>13358623.350000001</v>
      </c>
      <c r="D24" s="362"/>
      <c r="E24" s="399">
        <v>56947788.43</v>
      </c>
      <c r="F24" s="400"/>
      <c r="G24" s="417">
        <v>4566655.0199999996</v>
      </c>
      <c r="H24" s="418"/>
      <c r="I24" s="187"/>
      <c r="J24" s="112"/>
    </row>
    <row r="25" spans="2:10" ht="20.100000000000001" customHeight="1" thickBot="1" x14ac:dyDescent="0.3">
      <c r="B25" s="22" t="s">
        <v>55</v>
      </c>
      <c r="C25" s="363"/>
      <c r="D25" s="352"/>
      <c r="E25" s="396"/>
      <c r="F25" s="397"/>
      <c r="G25" s="396"/>
      <c r="H25" s="397"/>
      <c r="I25" s="185"/>
      <c r="J25" s="117"/>
    </row>
    <row r="26" spans="2:10" ht="20.100000000000001" customHeight="1" thickBot="1" x14ac:dyDescent="0.3">
      <c r="B26" s="22" t="s">
        <v>56</v>
      </c>
      <c r="C26" s="349">
        <v>19567197.73</v>
      </c>
      <c r="D26" s="350"/>
      <c r="E26" s="353">
        <v>35280065.600000001</v>
      </c>
      <c r="F26" s="354"/>
      <c r="G26" s="353">
        <v>7492053.7000000002</v>
      </c>
      <c r="H26" s="354"/>
      <c r="I26" s="185"/>
      <c r="J26" s="123"/>
    </row>
    <row r="27" spans="2:10" ht="20.100000000000001" customHeight="1" thickBot="1" x14ac:dyDescent="0.3">
      <c r="B27" s="65" t="s">
        <v>57</v>
      </c>
      <c r="C27" s="351"/>
      <c r="D27" s="352"/>
      <c r="E27" s="355">
        <v>50957757.43</v>
      </c>
      <c r="F27" s="356"/>
      <c r="G27" s="355">
        <v>9938100.7899999991</v>
      </c>
      <c r="H27" s="356"/>
      <c r="I27" s="220">
        <f>G27/E27</f>
        <v>0.19502625883118654</v>
      </c>
      <c r="J27" s="115"/>
    </row>
    <row r="28" spans="2:10" ht="20.100000000000001" customHeight="1" thickBot="1" x14ac:dyDescent="0.3">
      <c r="B28" s="65" t="s">
        <v>58</v>
      </c>
      <c r="C28" s="411">
        <v>263688.59999999998</v>
      </c>
      <c r="D28" s="411"/>
      <c r="E28" s="412">
        <v>27982921.210000001</v>
      </c>
      <c r="F28" s="412"/>
      <c r="G28" s="412">
        <v>4557949.05</v>
      </c>
      <c r="H28" s="412"/>
      <c r="I28" s="221">
        <f>G28/E28</f>
        <v>0.16288324638426838</v>
      </c>
      <c r="J28" s="132"/>
    </row>
    <row r="29" spans="2:10" ht="20.100000000000001" customHeight="1" thickBot="1" x14ac:dyDescent="0.3">
      <c r="B29" s="65" t="s">
        <v>59</v>
      </c>
      <c r="C29" s="385"/>
      <c r="D29" s="386"/>
      <c r="E29" s="413">
        <v>58728234.210000001</v>
      </c>
      <c r="F29" s="414"/>
      <c r="G29" s="424">
        <v>12376112.689999999</v>
      </c>
      <c r="H29" s="425"/>
      <c r="I29" s="225">
        <v>0.21</v>
      </c>
      <c r="J29" s="113"/>
    </row>
    <row r="30" spans="2:10" ht="20.100000000000001" customHeight="1" thickBot="1" x14ac:dyDescent="0.3">
      <c r="B30" s="65" t="s">
        <v>60</v>
      </c>
      <c r="C30" s="351"/>
      <c r="D30" s="352"/>
      <c r="E30" s="398"/>
      <c r="F30" s="398"/>
      <c r="G30" s="398"/>
      <c r="H30" s="398"/>
      <c r="I30" s="180"/>
      <c r="J30" s="113"/>
    </row>
    <row r="31" spans="2:10" ht="20.100000000000001" customHeight="1" thickBot="1" x14ac:dyDescent="0.3">
      <c r="B31" s="65" t="s">
        <v>61</v>
      </c>
      <c r="C31" s="351"/>
      <c r="D31" s="352"/>
      <c r="E31" s="393">
        <v>56788944.490000002</v>
      </c>
      <c r="F31" s="393"/>
      <c r="G31" s="393">
        <v>14725742.199999999</v>
      </c>
      <c r="H31" s="393"/>
      <c r="I31" s="180">
        <v>0.26</v>
      </c>
      <c r="J31" s="113"/>
    </row>
    <row r="32" spans="2:10" ht="20.100000000000001" customHeight="1" thickBot="1" x14ac:dyDescent="0.3">
      <c r="B32" s="65" t="s">
        <v>73</v>
      </c>
      <c r="C32" s="387"/>
      <c r="D32" s="388"/>
      <c r="E32" s="394">
        <v>40912670.159999996</v>
      </c>
      <c r="F32" s="395"/>
      <c r="G32" s="377">
        <v>8026720.4299999997</v>
      </c>
      <c r="H32" s="401"/>
      <c r="I32" s="232">
        <v>19.62</v>
      </c>
      <c r="J32" s="233">
        <v>19.62</v>
      </c>
    </row>
    <row r="33" spans="2:10" ht="42" customHeight="1" thickBot="1" x14ac:dyDescent="0.3">
      <c r="B33" s="23" t="s">
        <v>5</v>
      </c>
      <c r="C33" s="402">
        <f>SUM(C10:C32)</f>
        <v>162248886.22999999</v>
      </c>
      <c r="D33" s="403"/>
      <c r="E33" s="402">
        <f>SUM(E10:E32)</f>
        <v>400598710.63</v>
      </c>
      <c r="F33" s="403"/>
      <c r="G33" s="402">
        <f>SUM(G10:G32)</f>
        <v>85091415.620000005</v>
      </c>
      <c r="H33" s="403"/>
      <c r="I33" s="181"/>
      <c r="J33" s="114"/>
    </row>
    <row r="34" spans="2:10" ht="15.75" thickBot="1" x14ac:dyDescent="0.3">
      <c r="C34" s="130"/>
      <c r="D34" s="129"/>
      <c r="E34" s="129"/>
      <c r="F34" s="129"/>
      <c r="G34" s="129"/>
      <c r="H34" s="129"/>
    </row>
    <row r="35" spans="2:10" ht="57" customHeight="1" thickBot="1" x14ac:dyDescent="0.3">
      <c r="B35" s="3" t="s">
        <v>15</v>
      </c>
      <c r="C35" s="419">
        <f>SUM(C8+C33)</f>
        <v>557041690.39999998</v>
      </c>
      <c r="D35" s="327"/>
      <c r="E35" s="419">
        <f t="shared" ref="E35" si="0">SUM(E8+E33)</f>
        <v>752632865.01999998</v>
      </c>
      <c r="F35" s="327"/>
      <c r="G35" s="419">
        <f t="shared" ref="G35" si="1">SUM(G8+G33)</f>
        <v>212425850.86000001</v>
      </c>
      <c r="H35" s="327"/>
      <c r="I35" s="125"/>
      <c r="J35" s="125"/>
    </row>
  </sheetData>
  <mergeCells count="95">
    <mergeCell ref="C35:D35"/>
    <mergeCell ref="E35:F35"/>
    <mergeCell ref="G35:H35"/>
    <mergeCell ref="J3:J4"/>
    <mergeCell ref="C3:D4"/>
    <mergeCell ref="E3:H3"/>
    <mergeCell ref="G33:H33"/>
    <mergeCell ref="C8:D8"/>
    <mergeCell ref="E8:F8"/>
    <mergeCell ref="G8:H8"/>
    <mergeCell ref="C7:D7"/>
    <mergeCell ref="E7:F7"/>
    <mergeCell ref="G7:H7"/>
    <mergeCell ref="G28:H28"/>
    <mergeCell ref="G29:H29"/>
    <mergeCell ref="G30:H30"/>
    <mergeCell ref="E33:F33"/>
    <mergeCell ref="G11:H11"/>
    <mergeCell ref="G12:H12"/>
    <mergeCell ref="G13:H13"/>
    <mergeCell ref="G14:H14"/>
    <mergeCell ref="G15:H15"/>
    <mergeCell ref="G16:H16"/>
    <mergeCell ref="G18:H18"/>
    <mergeCell ref="G19:H19"/>
    <mergeCell ref="G20:H20"/>
    <mergeCell ref="G21:H21"/>
    <mergeCell ref="G22:H22"/>
    <mergeCell ref="G23:H23"/>
    <mergeCell ref="G24:H24"/>
    <mergeCell ref="C33:D33"/>
    <mergeCell ref="E11:F11"/>
    <mergeCell ref="E12:F12"/>
    <mergeCell ref="E13:F13"/>
    <mergeCell ref="E14:F14"/>
    <mergeCell ref="E15:F15"/>
    <mergeCell ref="E16:F16"/>
    <mergeCell ref="E18:F18"/>
    <mergeCell ref="E19:F19"/>
    <mergeCell ref="E20:F20"/>
    <mergeCell ref="E21:F21"/>
    <mergeCell ref="E22:F22"/>
    <mergeCell ref="E23:F23"/>
    <mergeCell ref="C28:D28"/>
    <mergeCell ref="E28:F28"/>
    <mergeCell ref="E29:F29"/>
    <mergeCell ref="C29:D29"/>
    <mergeCell ref="C30:D30"/>
    <mergeCell ref="C31:D31"/>
    <mergeCell ref="C32:D32"/>
    <mergeCell ref="G17:H17"/>
    <mergeCell ref="C17:D17"/>
    <mergeCell ref="E17:F17"/>
    <mergeCell ref="E31:F31"/>
    <mergeCell ref="E32:F32"/>
    <mergeCell ref="G25:H25"/>
    <mergeCell ref="E30:F30"/>
    <mergeCell ref="E24:F24"/>
    <mergeCell ref="E25:F25"/>
    <mergeCell ref="G31:H31"/>
    <mergeCell ref="G32:H32"/>
    <mergeCell ref="B3:B4"/>
    <mergeCell ref="C10:D10"/>
    <mergeCell ref="E10:F10"/>
    <mergeCell ref="G10:H10"/>
    <mergeCell ref="C11:D11"/>
    <mergeCell ref="C6:D6"/>
    <mergeCell ref="E6:F6"/>
    <mergeCell ref="G6:H6"/>
    <mergeCell ref="E4:F4"/>
    <mergeCell ref="G4:H4"/>
    <mergeCell ref="I3:I4"/>
    <mergeCell ref="C12:D12"/>
    <mergeCell ref="C13:D13"/>
    <mergeCell ref="C14:D14"/>
    <mergeCell ref="C15:D15"/>
    <mergeCell ref="C5:D5"/>
    <mergeCell ref="E5:F5"/>
    <mergeCell ref="G5:H5"/>
    <mergeCell ref="B2:I2"/>
    <mergeCell ref="C26:D26"/>
    <mergeCell ref="C27:D27"/>
    <mergeCell ref="E26:F26"/>
    <mergeCell ref="E27:F27"/>
    <mergeCell ref="G26:H26"/>
    <mergeCell ref="G27:H27"/>
    <mergeCell ref="C21:D21"/>
    <mergeCell ref="C22:D22"/>
    <mergeCell ref="C23:D23"/>
    <mergeCell ref="C24:D24"/>
    <mergeCell ref="C25:D25"/>
    <mergeCell ref="C16:D16"/>
    <mergeCell ref="C18:D18"/>
    <mergeCell ref="C19:D19"/>
    <mergeCell ref="C20:D20"/>
  </mergeCells>
  <pageMargins left="0.39370078740157483" right="0" top="0" bottom="0" header="0" footer="0"/>
  <pageSetup paperSize="9" scale="80" orientation="portrait" r:id="rId1"/>
  <ignoredErrors>
    <ignoredError sqref="F8" formulaRange="1"/>
    <ignoredError sqref="J17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topLeftCell="A13" workbookViewId="0">
      <selection activeCell="C27" sqref="C27:H27"/>
    </sheetView>
  </sheetViews>
  <sheetFormatPr defaultRowHeight="15" x14ac:dyDescent="0.25"/>
  <cols>
    <col min="1" max="1" width="6.7109375" customWidth="1"/>
    <col min="2" max="2" width="23.7109375" customWidth="1"/>
    <col min="3" max="3" width="10.42578125" customWidth="1"/>
    <col min="4" max="4" width="3.42578125" customWidth="1"/>
    <col min="5" max="5" width="12.28515625" customWidth="1"/>
    <col min="6" max="6" width="3.85546875" customWidth="1"/>
    <col min="7" max="7" width="7.5703125" customWidth="1"/>
    <col min="8" max="8" width="5.28515625" customWidth="1"/>
    <col min="9" max="9" width="9.85546875" bestFit="1" customWidth="1"/>
  </cols>
  <sheetData>
    <row r="2" spans="2:9" ht="24.75" customHeight="1" x14ac:dyDescent="0.25">
      <c r="B2" s="426" t="s">
        <v>88</v>
      </c>
      <c r="C2" s="426"/>
      <c r="D2" s="426"/>
      <c r="E2" s="426"/>
      <c r="F2" s="426"/>
      <c r="G2" s="427"/>
      <c r="H2" s="427"/>
      <c r="I2" s="427"/>
    </row>
    <row r="3" spans="2:9" ht="15.75" thickBot="1" x14ac:dyDescent="0.3"/>
    <row r="4" spans="2:9" ht="22.5" customHeight="1" x14ac:dyDescent="0.25">
      <c r="B4" s="39" t="s">
        <v>62</v>
      </c>
      <c r="C4" s="441" t="s">
        <v>63</v>
      </c>
      <c r="D4" s="442"/>
      <c r="E4" s="438" t="s">
        <v>64</v>
      </c>
      <c r="F4" s="439"/>
      <c r="G4" s="438" t="s">
        <v>65</v>
      </c>
      <c r="H4" s="438"/>
      <c r="I4" s="37" t="s">
        <v>5</v>
      </c>
    </row>
    <row r="5" spans="2:9" ht="19.5" customHeight="1" x14ac:dyDescent="0.25">
      <c r="B5" s="40" t="s">
        <v>66</v>
      </c>
      <c r="C5" s="443"/>
      <c r="D5" s="444"/>
      <c r="E5" s="440"/>
      <c r="F5" s="440"/>
      <c r="G5" s="440"/>
      <c r="H5" s="440"/>
      <c r="I5" s="194">
        <f>SUM(C5:H5)</f>
        <v>0</v>
      </c>
    </row>
    <row r="6" spans="2:9" ht="19.5" customHeight="1" x14ac:dyDescent="0.25">
      <c r="B6" s="40" t="s">
        <v>67</v>
      </c>
      <c r="C6" s="443"/>
      <c r="D6" s="444"/>
      <c r="E6" s="440"/>
      <c r="F6" s="440"/>
      <c r="G6" s="440"/>
      <c r="H6" s="440"/>
      <c r="I6" s="194">
        <f t="shared" ref="I6:I7" si="0">SUM(C6:H6)</f>
        <v>0</v>
      </c>
    </row>
    <row r="7" spans="2:9" ht="27.75" customHeight="1" thickBot="1" x14ac:dyDescent="0.3">
      <c r="B7" s="41" t="s">
        <v>5</v>
      </c>
      <c r="C7" s="435">
        <f>SUM(C5:C6)</f>
        <v>0</v>
      </c>
      <c r="D7" s="436"/>
      <c r="E7" s="435">
        <f t="shared" ref="E7" si="1">SUM(E5:E6)</f>
        <v>0</v>
      </c>
      <c r="F7" s="436"/>
      <c r="G7" s="435">
        <f t="shared" ref="G7" si="2">SUM(G5:G6)</f>
        <v>0</v>
      </c>
      <c r="H7" s="436"/>
      <c r="I7" s="195">
        <f t="shared" si="0"/>
        <v>0</v>
      </c>
    </row>
    <row r="8" spans="2:9" ht="16.5" thickBot="1" x14ac:dyDescent="0.3">
      <c r="B8" s="24"/>
      <c r="C8" s="196"/>
      <c r="D8" s="196"/>
      <c r="E8" s="196"/>
      <c r="F8" s="196"/>
      <c r="G8" s="197"/>
      <c r="H8" s="197"/>
      <c r="I8" s="197"/>
    </row>
    <row r="9" spans="2:9" ht="16.5" thickBot="1" x14ac:dyDescent="0.3">
      <c r="B9" s="59" t="s">
        <v>57</v>
      </c>
      <c r="C9" s="445">
        <v>734</v>
      </c>
      <c r="D9" s="445"/>
      <c r="E9" s="445">
        <v>693</v>
      </c>
      <c r="F9" s="445"/>
      <c r="G9" s="445">
        <v>289</v>
      </c>
      <c r="H9" s="445"/>
      <c r="I9" s="198">
        <f>SUM(C9:H9)</f>
        <v>1716</v>
      </c>
    </row>
    <row r="10" spans="2:9" ht="16.5" thickBot="1" x14ac:dyDescent="0.3">
      <c r="B10" s="77" t="s">
        <v>58</v>
      </c>
      <c r="C10" s="437">
        <v>664</v>
      </c>
      <c r="D10" s="437"/>
      <c r="E10" s="437">
        <v>556</v>
      </c>
      <c r="F10" s="437"/>
      <c r="G10" s="437">
        <v>136</v>
      </c>
      <c r="H10" s="437"/>
      <c r="I10" s="198">
        <f t="shared" ref="I10:I31" si="3">SUM(C10:H10)</f>
        <v>1356</v>
      </c>
    </row>
    <row r="11" spans="2:9" ht="16.5" thickBot="1" x14ac:dyDescent="0.3">
      <c r="B11" s="77" t="s">
        <v>59</v>
      </c>
      <c r="C11" s="432">
        <v>1358</v>
      </c>
      <c r="D11" s="432"/>
      <c r="E11" s="432">
        <v>1004</v>
      </c>
      <c r="F11" s="432"/>
      <c r="G11" s="432">
        <v>227</v>
      </c>
      <c r="H11" s="432"/>
      <c r="I11" s="198">
        <f t="shared" si="3"/>
        <v>2589</v>
      </c>
    </row>
    <row r="12" spans="2:9" ht="16.5" thickBot="1" x14ac:dyDescent="0.3">
      <c r="B12" s="77" t="s">
        <v>60</v>
      </c>
      <c r="C12" s="433"/>
      <c r="D12" s="433"/>
      <c r="E12" s="433"/>
      <c r="F12" s="433"/>
      <c r="G12" s="433"/>
      <c r="H12" s="433"/>
      <c r="I12" s="198">
        <f t="shared" si="3"/>
        <v>0</v>
      </c>
    </row>
    <row r="13" spans="2:9" ht="16.5" thickBot="1" x14ac:dyDescent="0.3">
      <c r="B13" s="77" t="s">
        <v>61</v>
      </c>
      <c r="C13" s="434">
        <v>1047</v>
      </c>
      <c r="D13" s="434"/>
      <c r="E13" s="434">
        <v>1114</v>
      </c>
      <c r="F13" s="434"/>
      <c r="G13" s="434">
        <v>237</v>
      </c>
      <c r="H13" s="434"/>
      <c r="I13" s="198">
        <f t="shared" si="3"/>
        <v>2398</v>
      </c>
    </row>
    <row r="14" spans="2:9" ht="16.5" thickBot="1" x14ac:dyDescent="0.3">
      <c r="B14" s="77" t="s">
        <v>73</v>
      </c>
      <c r="C14" s="428">
        <v>557</v>
      </c>
      <c r="D14" s="428"/>
      <c r="E14" s="428">
        <v>281</v>
      </c>
      <c r="F14" s="428"/>
      <c r="G14" s="428">
        <v>186</v>
      </c>
      <c r="H14" s="428"/>
      <c r="I14" s="198">
        <f t="shared" si="3"/>
        <v>1024</v>
      </c>
    </row>
    <row r="15" spans="2:9" ht="16.5" thickBot="1" x14ac:dyDescent="0.3">
      <c r="B15" s="77" t="s">
        <v>40</v>
      </c>
      <c r="C15" s="428">
        <v>281</v>
      </c>
      <c r="D15" s="428"/>
      <c r="E15" s="428">
        <v>185</v>
      </c>
      <c r="F15" s="428"/>
      <c r="G15" s="428">
        <v>62</v>
      </c>
      <c r="H15" s="428"/>
      <c r="I15" s="198">
        <f t="shared" si="3"/>
        <v>528</v>
      </c>
    </row>
    <row r="16" spans="2:9" ht="16.5" thickBot="1" x14ac:dyDescent="0.3">
      <c r="B16" s="77" t="s">
        <v>41</v>
      </c>
      <c r="C16" s="428">
        <v>58</v>
      </c>
      <c r="D16" s="428"/>
      <c r="E16" s="428">
        <v>125</v>
      </c>
      <c r="F16" s="428"/>
      <c r="G16" s="428">
        <v>12</v>
      </c>
      <c r="H16" s="428"/>
      <c r="I16" s="198">
        <f t="shared" si="3"/>
        <v>195</v>
      </c>
    </row>
    <row r="17" spans="2:9" ht="16.5" thickBot="1" x14ac:dyDescent="0.3">
      <c r="B17" s="77" t="s">
        <v>42</v>
      </c>
      <c r="C17" s="431">
        <v>0</v>
      </c>
      <c r="D17" s="431"/>
      <c r="E17" s="431">
        <v>0</v>
      </c>
      <c r="F17" s="431"/>
      <c r="G17" s="431">
        <v>0</v>
      </c>
      <c r="H17" s="431"/>
      <c r="I17" s="198">
        <f t="shared" si="3"/>
        <v>0</v>
      </c>
    </row>
    <row r="18" spans="2:9" ht="16.5" thickBot="1" x14ac:dyDescent="0.3">
      <c r="B18" s="77" t="s">
        <v>43</v>
      </c>
      <c r="C18" s="431">
        <v>0</v>
      </c>
      <c r="D18" s="431"/>
      <c r="E18" s="431">
        <v>0</v>
      </c>
      <c r="F18" s="431"/>
      <c r="G18" s="431">
        <v>0</v>
      </c>
      <c r="H18" s="431"/>
      <c r="I18" s="198">
        <f t="shared" si="3"/>
        <v>0</v>
      </c>
    </row>
    <row r="19" spans="2:9" ht="16.5" thickBot="1" x14ac:dyDescent="0.3">
      <c r="B19" s="77" t="s">
        <v>44</v>
      </c>
      <c r="C19" s="428">
        <v>147</v>
      </c>
      <c r="D19" s="428"/>
      <c r="E19" s="428">
        <v>298</v>
      </c>
      <c r="F19" s="428"/>
      <c r="G19" s="428">
        <v>16</v>
      </c>
      <c r="H19" s="428"/>
      <c r="I19" s="198">
        <f t="shared" si="3"/>
        <v>461</v>
      </c>
    </row>
    <row r="20" spans="2:9" ht="16.5" thickBot="1" x14ac:dyDescent="0.3">
      <c r="B20" s="77" t="s">
        <v>45</v>
      </c>
      <c r="C20" s="428">
        <v>336</v>
      </c>
      <c r="D20" s="428"/>
      <c r="E20" s="428">
        <v>204</v>
      </c>
      <c r="F20" s="428"/>
      <c r="G20" s="428">
        <v>29</v>
      </c>
      <c r="H20" s="428"/>
      <c r="I20" s="198">
        <f t="shared" si="3"/>
        <v>569</v>
      </c>
    </row>
    <row r="21" spans="2:9" ht="16.5" thickBot="1" x14ac:dyDescent="0.3">
      <c r="B21" s="77" t="s">
        <v>46</v>
      </c>
      <c r="C21" s="431">
        <v>0</v>
      </c>
      <c r="D21" s="431"/>
      <c r="E21" s="431">
        <v>0</v>
      </c>
      <c r="F21" s="431"/>
      <c r="G21" s="431">
        <v>0</v>
      </c>
      <c r="H21" s="431"/>
      <c r="I21" s="198">
        <f t="shared" si="3"/>
        <v>0</v>
      </c>
    </row>
    <row r="22" spans="2:9" ht="16.5" thickBot="1" x14ac:dyDescent="0.3">
      <c r="B22" s="77" t="s">
        <v>47</v>
      </c>
      <c r="C22" s="431">
        <v>0</v>
      </c>
      <c r="D22" s="431"/>
      <c r="E22" s="431">
        <v>0</v>
      </c>
      <c r="F22" s="431"/>
      <c r="G22" s="431">
        <v>0</v>
      </c>
      <c r="H22" s="431"/>
      <c r="I22" s="198">
        <f t="shared" si="3"/>
        <v>0</v>
      </c>
    </row>
    <row r="23" spans="2:9" ht="16.5" thickBot="1" x14ac:dyDescent="0.3">
      <c r="B23" s="77" t="s">
        <v>48</v>
      </c>
      <c r="C23" s="428">
        <v>168</v>
      </c>
      <c r="D23" s="428"/>
      <c r="E23" s="428">
        <v>126</v>
      </c>
      <c r="F23" s="428"/>
      <c r="G23" s="428">
        <v>12</v>
      </c>
      <c r="H23" s="428"/>
      <c r="I23" s="198">
        <f t="shared" si="3"/>
        <v>306</v>
      </c>
    </row>
    <row r="24" spans="2:9" ht="16.5" thickBot="1" x14ac:dyDescent="0.3">
      <c r="B24" s="77" t="s">
        <v>49</v>
      </c>
      <c r="C24" s="428">
        <v>100</v>
      </c>
      <c r="D24" s="428"/>
      <c r="E24" s="428">
        <v>158</v>
      </c>
      <c r="F24" s="428"/>
      <c r="G24" s="428">
        <v>15</v>
      </c>
      <c r="H24" s="428"/>
      <c r="I24" s="198">
        <f t="shared" si="3"/>
        <v>273</v>
      </c>
    </row>
    <row r="25" spans="2:9" ht="16.5" thickBot="1" x14ac:dyDescent="0.3">
      <c r="B25" s="77" t="s">
        <v>50</v>
      </c>
      <c r="C25" s="430">
        <v>373</v>
      </c>
      <c r="D25" s="430"/>
      <c r="E25" s="430">
        <v>461</v>
      </c>
      <c r="F25" s="430"/>
      <c r="G25" s="430">
        <v>106</v>
      </c>
      <c r="H25" s="430"/>
      <c r="I25" s="198">
        <f t="shared" si="3"/>
        <v>940</v>
      </c>
    </row>
    <row r="26" spans="2:9" ht="16.5" thickBot="1" x14ac:dyDescent="0.3">
      <c r="B26" s="77" t="s">
        <v>51</v>
      </c>
      <c r="C26" s="431"/>
      <c r="D26" s="431"/>
      <c r="E26" s="431"/>
      <c r="F26" s="431"/>
      <c r="G26" s="431"/>
      <c r="H26" s="431"/>
      <c r="I26" s="198">
        <f t="shared" si="3"/>
        <v>0</v>
      </c>
    </row>
    <row r="27" spans="2:9" ht="16.5" thickBot="1" x14ac:dyDescent="0.3">
      <c r="B27" s="77" t="s">
        <v>52</v>
      </c>
      <c r="C27" s="428">
        <v>20</v>
      </c>
      <c r="D27" s="428"/>
      <c r="E27" s="428">
        <v>35</v>
      </c>
      <c r="F27" s="428"/>
      <c r="G27" s="428">
        <v>6</v>
      </c>
      <c r="H27" s="428"/>
      <c r="I27" s="198">
        <f t="shared" si="3"/>
        <v>61</v>
      </c>
    </row>
    <row r="28" spans="2:9" ht="16.5" thickBot="1" x14ac:dyDescent="0.3">
      <c r="B28" s="77" t="s">
        <v>53</v>
      </c>
      <c r="C28" s="431"/>
      <c r="D28" s="431"/>
      <c r="E28" s="431"/>
      <c r="F28" s="431"/>
      <c r="G28" s="431"/>
      <c r="H28" s="431"/>
      <c r="I28" s="198">
        <f t="shared" si="3"/>
        <v>0</v>
      </c>
    </row>
    <row r="29" spans="2:9" ht="16.5" thickBot="1" x14ac:dyDescent="0.3">
      <c r="B29" s="77" t="s">
        <v>54</v>
      </c>
      <c r="C29" s="430">
        <v>791</v>
      </c>
      <c r="D29" s="430"/>
      <c r="E29" s="430">
        <v>406</v>
      </c>
      <c r="F29" s="430"/>
      <c r="G29" s="430">
        <v>143</v>
      </c>
      <c r="H29" s="430"/>
      <c r="I29" s="198">
        <f t="shared" si="3"/>
        <v>1340</v>
      </c>
    </row>
    <row r="30" spans="2:9" ht="16.5" thickBot="1" x14ac:dyDescent="0.3">
      <c r="B30" s="77" t="s">
        <v>55</v>
      </c>
      <c r="C30" s="428"/>
      <c r="D30" s="428"/>
      <c r="E30" s="428"/>
      <c r="F30" s="428"/>
      <c r="G30" s="428"/>
      <c r="H30" s="428"/>
      <c r="I30" s="198">
        <f t="shared" si="3"/>
        <v>0</v>
      </c>
    </row>
    <row r="31" spans="2:9" ht="16.5" thickBot="1" x14ac:dyDescent="0.3">
      <c r="B31" s="77" t="s">
        <v>56</v>
      </c>
      <c r="C31" s="428"/>
      <c r="D31" s="428"/>
      <c r="E31" s="428"/>
      <c r="F31" s="428"/>
      <c r="G31" s="428"/>
      <c r="H31" s="428"/>
      <c r="I31" s="198">
        <f t="shared" si="3"/>
        <v>0</v>
      </c>
    </row>
    <row r="32" spans="2:9" ht="30.75" customHeight="1" thickBot="1" x14ac:dyDescent="0.3">
      <c r="B32" s="78" t="s">
        <v>5</v>
      </c>
      <c r="C32" s="429">
        <f>SUM(C9:C31)</f>
        <v>6634</v>
      </c>
      <c r="D32" s="429"/>
      <c r="E32" s="429">
        <f t="shared" ref="E32" si="4">SUM(E9:E31)</f>
        <v>5646</v>
      </c>
      <c r="F32" s="429"/>
      <c r="G32" s="429">
        <f t="shared" ref="G32" si="5">SUM(G9:G31)</f>
        <v>1476</v>
      </c>
      <c r="H32" s="429"/>
      <c r="I32" s="199">
        <f>SUM(C32:H32)</f>
        <v>13756</v>
      </c>
    </row>
    <row r="33" spans="2:9" ht="16.5" thickBot="1" x14ac:dyDescent="0.3">
      <c r="C33" s="197"/>
      <c r="D33" s="197"/>
      <c r="E33" s="197"/>
      <c r="F33" s="197"/>
      <c r="G33" s="197"/>
      <c r="H33" s="197"/>
      <c r="I33" s="200"/>
    </row>
    <row r="34" spans="2:9" ht="23.25" customHeight="1" thickBot="1" x14ac:dyDescent="0.3">
      <c r="B34" s="38" t="s">
        <v>15</v>
      </c>
      <c r="C34" s="446">
        <f>SUM(C7+C32)</f>
        <v>6634</v>
      </c>
      <c r="D34" s="447"/>
      <c r="E34" s="446">
        <f t="shared" ref="E34" si="6">SUM(E7+E32)</f>
        <v>5646</v>
      </c>
      <c r="F34" s="447"/>
      <c r="G34" s="446">
        <f t="shared" ref="G34" si="7">SUM(G7+G32)</f>
        <v>1476</v>
      </c>
      <c r="H34" s="447"/>
      <c r="I34" s="201">
        <f>SUM(I7+I32)</f>
        <v>13756</v>
      </c>
    </row>
  </sheetData>
  <mergeCells count="88">
    <mergeCell ref="G9:H9"/>
    <mergeCell ref="C16:D16"/>
    <mergeCell ref="E16:F16"/>
    <mergeCell ref="G16:H16"/>
    <mergeCell ref="G15:H15"/>
    <mergeCell ref="E15:F15"/>
    <mergeCell ref="C15:D15"/>
    <mergeCell ref="G11:H11"/>
    <mergeCell ref="G12:H12"/>
    <mergeCell ref="G13:H13"/>
    <mergeCell ref="G14:H14"/>
    <mergeCell ref="E10:F10"/>
    <mergeCell ref="E11:F11"/>
    <mergeCell ref="E12:F12"/>
    <mergeCell ref="E13:F13"/>
    <mergeCell ref="E14:F14"/>
    <mergeCell ref="C34:D34"/>
    <mergeCell ref="E34:F34"/>
    <mergeCell ref="G34:H34"/>
    <mergeCell ref="C24:D24"/>
    <mergeCell ref="E24:F24"/>
    <mergeCell ref="G24:H24"/>
    <mergeCell ref="G25:H25"/>
    <mergeCell ref="G26:H26"/>
    <mergeCell ref="G27:H27"/>
    <mergeCell ref="G28:H28"/>
    <mergeCell ref="C28:D28"/>
    <mergeCell ref="C29:D29"/>
    <mergeCell ref="E25:F25"/>
    <mergeCell ref="E26:F26"/>
    <mergeCell ref="E27:F27"/>
    <mergeCell ref="E28:F28"/>
    <mergeCell ref="C7:D7"/>
    <mergeCell ref="G10:H10"/>
    <mergeCell ref="C10:D10"/>
    <mergeCell ref="G7:H7"/>
    <mergeCell ref="E4:F4"/>
    <mergeCell ref="E5:F5"/>
    <mergeCell ref="E6:F6"/>
    <mergeCell ref="E7:F7"/>
    <mergeCell ref="G4:H4"/>
    <mergeCell ref="G5:H5"/>
    <mergeCell ref="G6:H6"/>
    <mergeCell ref="C4:D4"/>
    <mergeCell ref="C5:D5"/>
    <mergeCell ref="C6:D6"/>
    <mergeCell ref="C9:D9"/>
    <mergeCell ref="E9:F9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E17:F17"/>
    <mergeCell ref="C17:D17"/>
    <mergeCell ref="G17:H17"/>
    <mergeCell ref="G18:H18"/>
    <mergeCell ref="G19:H19"/>
    <mergeCell ref="G20:H20"/>
    <mergeCell ref="G21:H21"/>
    <mergeCell ref="G22:H22"/>
    <mergeCell ref="G23:H23"/>
    <mergeCell ref="E18:F18"/>
    <mergeCell ref="E19:F19"/>
    <mergeCell ref="E20:F20"/>
    <mergeCell ref="E21:F21"/>
    <mergeCell ref="E22:F22"/>
    <mergeCell ref="E23:F23"/>
    <mergeCell ref="B2:I2"/>
    <mergeCell ref="C30:D30"/>
    <mergeCell ref="C31:D31"/>
    <mergeCell ref="C32:D32"/>
    <mergeCell ref="C23:D23"/>
    <mergeCell ref="G29:H29"/>
    <mergeCell ref="G30:H30"/>
    <mergeCell ref="G31:H31"/>
    <mergeCell ref="G32:H32"/>
    <mergeCell ref="E30:F30"/>
    <mergeCell ref="E31:F31"/>
    <mergeCell ref="E32:F32"/>
    <mergeCell ref="E29:F29"/>
    <mergeCell ref="C25:D25"/>
    <mergeCell ref="C26:D26"/>
    <mergeCell ref="C27:D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workbookViewId="0">
      <pane ySplit="4" topLeftCell="A17" activePane="bottomLeft" state="frozen"/>
      <selection pane="bottomLeft" activeCell="C20" sqref="C20"/>
    </sheetView>
  </sheetViews>
  <sheetFormatPr defaultRowHeight="15" x14ac:dyDescent="0.25"/>
  <cols>
    <col min="1" max="1" width="1.140625" customWidth="1"/>
    <col min="2" max="2" width="23.42578125" customWidth="1"/>
    <col min="3" max="3" width="9.28515625" customWidth="1"/>
    <col min="4" max="4" width="9.85546875" customWidth="1"/>
    <col min="5" max="5" width="11.140625" customWidth="1"/>
    <col min="6" max="6" width="10.5703125" customWidth="1"/>
    <col min="7" max="7" width="15.5703125" customWidth="1"/>
  </cols>
  <sheetData>
    <row r="2" spans="2:9" ht="45.75" customHeight="1" thickBot="1" x14ac:dyDescent="0.3">
      <c r="B2" s="454" t="s">
        <v>89</v>
      </c>
      <c r="C2" s="454"/>
      <c r="D2" s="454"/>
      <c r="E2" s="454"/>
      <c r="F2" s="454"/>
      <c r="G2" s="454"/>
      <c r="H2" s="454"/>
      <c r="I2" s="454"/>
    </row>
    <row r="3" spans="2:9" ht="38.25" x14ac:dyDescent="0.25">
      <c r="B3" s="448"/>
      <c r="C3" s="4" t="s">
        <v>17</v>
      </c>
      <c r="D3" s="5" t="s">
        <v>18</v>
      </c>
      <c r="E3" s="450" t="s">
        <v>5</v>
      </c>
      <c r="F3" s="6" t="s">
        <v>19</v>
      </c>
      <c r="G3" s="21" t="s">
        <v>20</v>
      </c>
      <c r="H3" s="452" t="s">
        <v>5</v>
      </c>
      <c r="I3" s="453" t="s">
        <v>15</v>
      </c>
    </row>
    <row r="4" spans="2:9" ht="15.75" thickBot="1" x14ac:dyDescent="0.3">
      <c r="B4" s="449"/>
      <c r="C4" s="7" t="s">
        <v>21</v>
      </c>
      <c r="D4" s="8" t="s">
        <v>21</v>
      </c>
      <c r="E4" s="451"/>
      <c r="F4" s="7" t="s">
        <v>21</v>
      </c>
      <c r="G4" s="8" t="s">
        <v>21</v>
      </c>
      <c r="H4" s="451"/>
      <c r="I4" s="371"/>
    </row>
    <row r="5" spans="2:9" ht="24.95" customHeight="1" thickBot="1" x14ac:dyDescent="0.3">
      <c r="B5" s="46" t="s">
        <v>68</v>
      </c>
      <c r="C5" s="53"/>
      <c r="D5" s="53"/>
      <c r="E5" s="61">
        <f t="shared" ref="E5" si="0">SUM(C5:D5)</f>
        <v>0</v>
      </c>
      <c r="F5" s="54"/>
      <c r="G5" s="55"/>
      <c r="H5" s="61">
        <f t="shared" ref="H5" si="1">SUM(F5:G5)</f>
        <v>0</v>
      </c>
      <c r="I5" s="61">
        <f t="shared" ref="I5" si="2">SUM(E5+H5)</f>
        <v>0</v>
      </c>
    </row>
    <row r="6" spans="2:9" ht="24.95" customHeight="1" thickBot="1" x14ac:dyDescent="0.3">
      <c r="B6" s="47"/>
      <c r="C6" s="62"/>
      <c r="D6" s="62"/>
      <c r="E6" s="62"/>
      <c r="F6" s="62"/>
      <c r="G6" s="62"/>
      <c r="H6" s="62"/>
      <c r="I6" s="62"/>
    </row>
    <row r="7" spans="2:9" ht="24.95" customHeight="1" thickBot="1" x14ac:dyDescent="0.3">
      <c r="B7" s="22" t="s">
        <v>40</v>
      </c>
      <c r="C7" s="164">
        <v>2101</v>
      </c>
      <c r="D7" s="164">
        <v>111</v>
      </c>
      <c r="E7" s="101">
        <f>SUM(C7:D7)</f>
        <v>2212</v>
      </c>
      <c r="F7" s="164">
        <v>0</v>
      </c>
      <c r="G7" s="164">
        <v>0</v>
      </c>
      <c r="H7" s="102">
        <f>SUM(F7:G7)</f>
        <v>0</v>
      </c>
      <c r="I7" s="103">
        <f t="shared" ref="I7:I24" si="3">SUM(E7+H7)</f>
        <v>2212</v>
      </c>
    </row>
    <row r="8" spans="2:9" ht="24.95" customHeight="1" thickBot="1" x14ac:dyDescent="0.3">
      <c r="B8" s="22" t="s">
        <v>41</v>
      </c>
      <c r="C8" s="119">
        <v>2566</v>
      </c>
      <c r="D8" s="119">
        <v>133</v>
      </c>
      <c r="E8" s="101">
        <f t="shared" ref="E8:E23" si="4">SUM(C8:D8)</f>
        <v>2699</v>
      </c>
      <c r="F8" s="120">
        <v>4</v>
      </c>
      <c r="G8" s="121">
        <v>6</v>
      </c>
      <c r="H8" s="122">
        <f t="shared" ref="H8:H23" si="5">SUM(F8:G8)</f>
        <v>10</v>
      </c>
      <c r="I8" s="103">
        <f t="shared" si="3"/>
        <v>2709</v>
      </c>
    </row>
    <row r="9" spans="2:9" ht="24.95" customHeight="1" thickBot="1" x14ac:dyDescent="0.3">
      <c r="B9" s="22" t="s">
        <v>42</v>
      </c>
      <c r="C9" s="164">
        <v>2318</v>
      </c>
      <c r="D9" s="164">
        <v>212</v>
      </c>
      <c r="E9" s="74">
        <f t="shared" si="4"/>
        <v>2530</v>
      </c>
      <c r="F9" s="164">
        <v>11</v>
      </c>
      <c r="G9" s="164">
        <v>1</v>
      </c>
      <c r="H9" s="75">
        <f t="shared" si="5"/>
        <v>12</v>
      </c>
      <c r="I9" s="63">
        <f t="shared" si="3"/>
        <v>2542</v>
      </c>
    </row>
    <row r="10" spans="2:9" ht="24.95" customHeight="1" thickBot="1" x14ac:dyDescent="0.3">
      <c r="B10" s="22" t="s">
        <v>43</v>
      </c>
      <c r="C10" s="164">
        <v>2381</v>
      </c>
      <c r="D10" s="164">
        <v>147</v>
      </c>
      <c r="E10" s="109">
        <f t="shared" si="4"/>
        <v>2528</v>
      </c>
      <c r="F10" s="164">
        <v>30</v>
      </c>
      <c r="G10" s="164">
        <v>13</v>
      </c>
      <c r="H10" s="75">
        <f t="shared" si="5"/>
        <v>43</v>
      </c>
      <c r="I10" s="63">
        <f t="shared" si="3"/>
        <v>2571</v>
      </c>
    </row>
    <row r="11" spans="2:9" ht="24.95" customHeight="1" thickBot="1" x14ac:dyDescent="0.3">
      <c r="B11" s="22" t="s">
        <v>44</v>
      </c>
      <c r="C11" s="164">
        <v>1191</v>
      </c>
      <c r="D11" s="164">
        <v>34</v>
      </c>
      <c r="E11" s="109">
        <f t="shared" si="4"/>
        <v>1225</v>
      </c>
      <c r="F11" s="164">
        <v>14</v>
      </c>
      <c r="G11" s="164">
        <v>0</v>
      </c>
      <c r="H11" s="75">
        <f t="shared" si="5"/>
        <v>14</v>
      </c>
      <c r="I11" s="63">
        <f t="shared" si="3"/>
        <v>1239</v>
      </c>
    </row>
    <row r="12" spans="2:9" ht="24.95" customHeight="1" thickBot="1" x14ac:dyDescent="0.3">
      <c r="B12" s="22" t="s">
        <v>45</v>
      </c>
      <c r="C12" s="164">
        <v>4593</v>
      </c>
      <c r="D12" s="164">
        <v>452</v>
      </c>
      <c r="E12" s="109">
        <f t="shared" si="4"/>
        <v>5045</v>
      </c>
      <c r="F12" s="164">
        <v>0</v>
      </c>
      <c r="G12" s="164">
        <v>0</v>
      </c>
      <c r="H12" s="75">
        <f t="shared" si="5"/>
        <v>0</v>
      </c>
      <c r="I12" s="63">
        <f t="shared" si="3"/>
        <v>5045</v>
      </c>
    </row>
    <row r="13" spans="2:9" ht="24.95" customHeight="1" thickBot="1" x14ac:dyDescent="0.3">
      <c r="B13" s="22" t="s">
        <v>46</v>
      </c>
      <c r="C13" s="164">
        <v>5995</v>
      </c>
      <c r="D13" s="164">
        <v>2503</v>
      </c>
      <c r="E13" s="109">
        <f t="shared" si="4"/>
        <v>8498</v>
      </c>
      <c r="F13" s="164">
        <v>170</v>
      </c>
      <c r="G13" s="164">
        <v>25</v>
      </c>
      <c r="H13" s="75">
        <f t="shared" si="5"/>
        <v>195</v>
      </c>
      <c r="I13" s="63">
        <f t="shared" si="3"/>
        <v>8693</v>
      </c>
    </row>
    <row r="14" spans="2:9" ht="24.95" customHeight="1" thickBot="1" x14ac:dyDescent="0.3">
      <c r="B14" s="22" t="s">
        <v>47</v>
      </c>
      <c r="C14" s="202">
        <v>5933</v>
      </c>
      <c r="D14" s="202">
        <v>190</v>
      </c>
      <c r="E14" s="81">
        <f t="shared" si="4"/>
        <v>6123</v>
      </c>
      <c r="F14" s="203">
        <v>9</v>
      </c>
      <c r="G14" s="204">
        <v>4</v>
      </c>
      <c r="H14" s="75">
        <f t="shared" si="5"/>
        <v>13</v>
      </c>
      <c r="I14" s="63">
        <f t="shared" si="3"/>
        <v>6136</v>
      </c>
    </row>
    <row r="15" spans="2:9" ht="24.95" customHeight="1" thickBot="1" x14ac:dyDescent="0.3">
      <c r="B15" s="22" t="s">
        <v>48</v>
      </c>
      <c r="C15" s="164">
        <v>461</v>
      </c>
      <c r="D15" s="164">
        <v>66</v>
      </c>
      <c r="E15" s="79">
        <f t="shared" si="4"/>
        <v>527</v>
      </c>
      <c r="F15" s="164">
        <v>5</v>
      </c>
      <c r="G15" s="164">
        <v>0</v>
      </c>
      <c r="H15" s="110">
        <f t="shared" si="5"/>
        <v>5</v>
      </c>
      <c r="I15" s="63">
        <f t="shared" si="3"/>
        <v>532</v>
      </c>
    </row>
    <row r="16" spans="2:9" ht="24.95" customHeight="1" thickBot="1" x14ac:dyDescent="0.3">
      <c r="B16" s="22" t="s">
        <v>49</v>
      </c>
      <c r="C16" s="164">
        <v>6394</v>
      </c>
      <c r="D16" s="164">
        <v>564</v>
      </c>
      <c r="E16" s="79">
        <f t="shared" si="4"/>
        <v>6958</v>
      </c>
      <c r="F16" s="79">
        <v>0</v>
      </c>
      <c r="G16" s="79">
        <v>0</v>
      </c>
      <c r="H16" s="110">
        <f t="shared" si="5"/>
        <v>0</v>
      </c>
      <c r="I16" s="63">
        <f t="shared" si="3"/>
        <v>6958</v>
      </c>
    </row>
    <row r="17" spans="2:9" ht="24.95" customHeight="1" thickBot="1" x14ac:dyDescent="0.3">
      <c r="B17" s="22" t="s">
        <v>50</v>
      </c>
      <c r="C17" s="228">
        <v>3445</v>
      </c>
      <c r="D17" s="231">
        <v>574</v>
      </c>
      <c r="E17" s="119">
        <f t="shared" si="4"/>
        <v>4019</v>
      </c>
      <c r="F17" s="119">
        <v>0</v>
      </c>
      <c r="G17" s="119">
        <v>0</v>
      </c>
      <c r="H17" s="110">
        <f t="shared" si="5"/>
        <v>0</v>
      </c>
      <c r="I17" s="63">
        <f t="shared" si="3"/>
        <v>4019</v>
      </c>
    </row>
    <row r="18" spans="2:9" ht="24.95" customHeight="1" thickBot="1" x14ac:dyDescent="0.3">
      <c r="B18" s="22" t="s">
        <v>51</v>
      </c>
      <c r="C18" s="229">
        <v>3431</v>
      </c>
      <c r="D18" s="164">
        <v>233</v>
      </c>
      <c r="E18" s="79">
        <f t="shared" si="4"/>
        <v>3664</v>
      </c>
      <c r="F18" s="105">
        <v>0</v>
      </c>
      <c r="G18" s="106">
        <v>0</v>
      </c>
      <c r="H18" s="110">
        <f t="shared" si="5"/>
        <v>0</v>
      </c>
      <c r="I18" s="63">
        <f t="shared" si="3"/>
        <v>3664</v>
      </c>
    </row>
    <row r="19" spans="2:9" ht="24.95" customHeight="1" thickBot="1" x14ac:dyDescent="0.3">
      <c r="B19" s="22" t="s">
        <v>52</v>
      </c>
      <c r="C19" s="523">
        <v>219</v>
      </c>
      <c r="D19" s="524">
        <v>31</v>
      </c>
      <c r="E19" s="79">
        <f t="shared" si="4"/>
        <v>250</v>
      </c>
      <c r="F19" s="524">
        <v>3</v>
      </c>
      <c r="G19" s="525">
        <v>0</v>
      </c>
      <c r="H19" s="110">
        <f t="shared" si="5"/>
        <v>3</v>
      </c>
      <c r="I19" s="63">
        <f t="shared" si="3"/>
        <v>253</v>
      </c>
    </row>
    <row r="20" spans="2:9" ht="24.95" customHeight="1" thickBot="1" x14ac:dyDescent="0.3">
      <c r="B20" s="22" t="s">
        <v>53</v>
      </c>
      <c r="C20" s="229"/>
      <c r="D20" s="164"/>
      <c r="E20" s="109">
        <f t="shared" si="4"/>
        <v>0</v>
      </c>
      <c r="F20" s="164"/>
      <c r="G20" s="519"/>
      <c r="H20" s="110">
        <f t="shared" si="5"/>
        <v>0</v>
      </c>
      <c r="I20" s="63">
        <f t="shared" si="3"/>
        <v>0</v>
      </c>
    </row>
    <row r="21" spans="2:9" ht="24.95" customHeight="1" thickBot="1" x14ac:dyDescent="0.3">
      <c r="B21" s="22" t="s">
        <v>54</v>
      </c>
      <c r="C21" s="228">
        <v>4277</v>
      </c>
      <c r="D21" s="231">
        <v>308</v>
      </c>
      <c r="E21" s="159">
        <f t="shared" si="4"/>
        <v>4585</v>
      </c>
      <c r="F21" s="231">
        <v>181</v>
      </c>
      <c r="G21" s="520">
        <v>23</v>
      </c>
      <c r="H21" s="75">
        <f t="shared" si="5"/>
        <v>204</v>
      </c>
      <c r="I21" s="63">
        <f t="shared" si="3"/>
        <v>4789</v>
      </c>
    </row>
    <row r="22" spans="2:9" ht="24.95" customHeight="1" thickBot="1" x14ac:dyDescent="0.3">
      <c r="B22" s="22" t="s">
        <v>55</v>
      </c>
      <c r="C22" s="229"/>
      <c r="D22" s="164"/>
      <c r="E22" s="169">
        <f t="shared" si="4"/>
        <v>0</v>
      </c>
      <c r="F22" s="164"/>
      <c r="G22" s="519"/>
      <c r="H22" s="75">
        <f t="shared" si="5"/>
        <v>0</v>
      </c>
      <c r="I22" s="63">
        <f t="shared" si="3"/>
        <v>0</v>
      </c>
    </row>
    <row r="23" spans="2:9" ht="24.95" customHeight="1" thickBot="1" x14ac:dyDescent="0.3">
      <c r="B23" s="22" t="s">
        <v>56</v>
      </c>
      <c r="C23" s="230"/>
      <c r="D23" s="521"/>
      <c r="E23" s="118">
        <f t="shared" si="4"/>
        <v>0</v>
      </c>
      <c r="F23" s="521"/>
      <c r="G23" s="518"/>
      <c r="H23" s="75">
        <f t="shared" si="5"/>
        <v>0</v>
      </c>
      <c r="I23" s="63">
        <f t="shared" si="3"/>
        <v>0</v>
      </c>
    </row>
    <row r="24" spans="2:9" ht="24.95" customHeight="1" thickBot="1" x14ac:dyDescent="0.3">
      <c r="B24" s="35" t="s">
        <v>5</v>
      </c>
      <c r="C24" s="64">
        <f>SUM(C7:C23)</f>
        <v>45305</v>
      </c>
      <c r="D24" s="64">
        <f t="shared" ref="D24:H24" si="6">SUM(D7:D23)</f>
        <v>5558</v>
      </c>
      <c r="E24" s="64">
        <f t="shared" si="6"/>
        <v>50863</v>
      </c>
      <c r="F24" s="64">
        <f t="shared" si="6"/>
        <v>427</v>
      </c>
      <c r="G24" s="64">
        <f t="shared" si="6"/>
        <v>72</v>
      </c>
      <c r="H24" s="64">
        <f t="shared" si="6"/>
        <v>499</v>
      </c>
      <c r="I24" s="63">
        <f t="shared" si="3"/>
        <v>51362</v>
      </c>
    </row>
    <row r="25" spans="2:9" ht="15.75" thickBot="1" x14ac:dyDescent="0.3">
      <c r="C25" s="60"/>
      <c r="D25" s="60"/>
      <c r="E25" s="60"/>
      <c r="F25" s="60"/>
      <c r="G25" s="60"/>
      <c r="H25" s="60"/>
      <c r="I25" s="60"/>
    </row>
    <row r="26" spans="2:9" ht="39.75" customHeight="1" thickBot="1" x14ac:dyDescent="0.3">
      <c r="B26" s="45" t="s">
        <v>15</v>
      </c>
      <c r="C26" s="64">
        <f>SUM(C5+C24)</f>
        <v>45305</v>
      </c>
      <c r="D26" s="64">
        <f t="shared" ref="D26:I26" si="7">SUM(D5+D24)</f>
        <v>5558</v>
      </c>
      <c r="E26" s="64">
        <f t="shared" si="7"/>
        <v>50863</v>
      </c>
      <c r="F26" s="64">
        <f t="shared" si="7"/>
        <v>427</v>
      </c>
      <c r="G26" s="64">
        <f t="shared" si="7"/>
        <v>72</v>
      </c>
      <c r="H26" s="64">
        <f t="shared" si="7"/>
        <v>499</v>
      </c>
      <c r="I26" s="64">
        <f t="shared" si="7"/>
        <v>51362</v>
      </c>
    </row>
  </sheetData>
  <mergeCells count="5">
    <mergeCell ref="B3:B4"/>
    <mergeCell ref="E3:E4"/>
    <mergeCell ref="H3:H4"/>
    <mergeCell ref="I3:I4"/>
    <mergeCell ref="B2:I2"/>
  </mergeCells>
  <pageMargins left="0" right="0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workbookViewId="0">
      <pane ySplit="3" topLeftCell="A13" activePane="bottomLeft" state="frozen"/>
      <selection pane="bottomLeft" activeCell="K18" sqref="K18"/>
    </sheetView>
  </sheetViews>
  <sheetFormatPr defaultRowHeight="15" x14ac:dyDescent="0.25"/>
  <cols>
    <col min="1" max="1" width="1.5703125" customWidth="1"/>
    <col min="2" max="2" width="23.7109375" customWidth="1"/>
    <col min="3" max="3" width="13.140625" customWidth="1"/>
    <col min="4" max="4" width="12.42578125" customWidth="1"/>
    <col min="5" max="5" width="13.28515625" customWidth="1"/>
    <col min="6" max="6" width="15" customWidth="1"/>
    <col min="7" max="7" width="12" customWidth="1"/>
    <col min="8" max="8" width="12.5703125" customWidth="1"/>
    <col min="9" max="9" width="13.85546875" customWidth="1"/>
    <col min="10" max="10" width="15" customWidth="1"/>
    <col min="11" max="11" width="16.28515625" customWidth="1"/>
    <col min="14" max="14" width="9.140625" customWidth="1"/>
  </cols>
  <sheetData>
    <row r="2" spans="2:11" ht="32.25" customHeight="1" thickBot="1" x14ac:dyDescent="0.3">
      <c r="B2" s="454" t="s">
        <v>89</v>
      </c>
      <c r="C2" s="454"/>
      <c r="D2" s="454"/>
      <c r="E2" s="454"/>
      <c r="F2" s="454"/>
      <c r="G2" s="454"/>
      <c r="H2" s="454"/>
      <c r="I2" s="454"/>
      <c r="J2" s="454"/>
      <c r="K2" s="454"/>
    </row>
    <row r="3" spans="2:11" ht="53.25" customHeight="1" thickBot="1" x14ac:dyDescent="0.3">
      <c r="B3" s="9" t="s">
        <v>22</v>
      </c>
      <c r="C3" s="10" t="s">
        <v>23</v>
      </c>
      <c r="D3" s="10" t="s">
        <v>24</v>
      </c>
      <c r="E3" s="10" t="s">
        <v>25</v>
      </c>
      <c r="F3" s="11" t="s">
        <v>26</v>
      </c>
      <c r="G3" s="12" t="s">
        <v>27</v>
      </c>
      <c r="H3" s="12" t="s">
        <v>28</v>
      </c>
      <c r="I3" s="12" t="s">
        <v>29</v>
      </c>
      <c r="J3" s="12" t="s">
        <v>30</v>
      </c>
      <c r="K3" s="13" t="s">
        <v>15</v>
      </c>
    </row>
    <row r="4" spans="2:11" ht="29.25" customHeight="1" thickBot="1" x14ac:dyDescent="0.3">
      <c r="B4" s="80" t="s">
        <v>68</v>
      </c>
      <c r="C4" s="191"/>
      <c r="D4" s="191"/>
      <c r="E4" s="191"/>
      <c r="F4" s="191"/>
      <c r="G4" s="191"/>
      <c r="H4" s="191"/>
      <c r="I4" s="191"/>
      <c r="J4" s="191"/>
      <c r="K4" s="15">
        <f>SUM(C4:J4)</f>
        <v>0</v>
      </c>
    </row>
    <row r="5" spans="2:11" ht="18" customHeight="1" thickBot="1" x14ac:dyDescent="0.3">
      <c r="B5" s="42"/>
      <c r="C5" s="43"/>
      <c r="D5" s="43"/>
      <c r="E5" s="43"/>
      <c r="F5" s="43"/>
      <c r="G5" s="43"/>
      <c r="H5" s="43"/>
      <c r="I5" s="43"/>
      <c r="J5" s="43"/>
      <c r="K5" s="44"/>
    </row>
    <row r="6" spans="2:11" ht="20.100000000000001" customHeight="1" thickBot="1" x14ac:dyDescent="0.3">
      <c r="B6" s="22" t="s">
        <v>40</v>
      </c>
      <c r="C6" s="163">
        <v>530.22</v>
      </c>
      <c r="D6" s="167">
        <v>0</v>
      </c>
      <c r="E6" s="167">
        <v>31346.39</v>
      </c>
      <c r="F6" s="167">
        <v>9952.99</v>
      </c>
      <c r="G6" s="167">
        <v>0</v>
      </c>
      <c r="H6" s="167">
        <v>0</v>
      </c>
      <c r="I6" s="167">
        <v>0</v>
      </c>
      <c r="J6" s="167">
        <v>0</v>
      </c>
      <c r="K6" s="15">
        <f t="shared" ref="K6" si="0">SUM(C6:J6)</f>
        <v>41829.599999999999</v>
      </c>
    </row>
    <row r="7" spans="2:11" ht="20.100000000000001" customHeight="1" thickBot="1" x14ac:dyDescent="0.3">
      <c r="B7" s="22" t="s">
        <v>41</v>
      </c>
      <c r="C7" s="76">
        <v>125201.18</v>
      </c>
      <c r="D7" s="14">
        <v>6016.69</v>
      </c>
      <c r="E7" s="14">
        <v>21815.69</v>
      </c>
      <c r="F7" s="14">
        <v>8932.27</v>
      </c>
      <c r="G7" s="14">
        <v>0</v>
      </c>
      <c r="H7" s="14">
        <v>0</v>
      </c>
      <c r="I7" s="14">
        <v>0</v>
      </c>
      <c r="J7" s="14">
        <v>1461.03</v>
      </c>
      <c r="K7" s="15">
        <f t="shared" ref="K7:K18" si="1">SUM(C7:J7)</f>
        <v>163426.85999999999</v>
      </c>
    </row>
    <row r="8" spans="2:11" ht="20.100000000000001" customHeight="1" thickBot="1" x14ac:dyDescent="0.3">
      <c r="B8" s="22" t="s">
        <v>42</v>
      </c>
      <c r="C8" s="163">
        <v>26420.85</v>
      </c>
      <c r="D8" s="167">
        <v>4471.32</v>
      </c>
      <c r="E8" s="167">
        <v>9916.2000000000007</v>
      </c>
      <c r="F8" s="167">
        <v>349783.28</v>
      </c>
      <c r="G8" s="167">
        <v>0</v>
      </c>
      <c r="H8" s="167">
        <v>0</v>
      </c>
      <c r="I8" s="167">
        <v>0</v>
      </c>
      <c r="J8" s="167">
        <v>4550.43</v>
      </c>
      <c r="K8" s="15">
        <f t="shared" ref="K8" si="2">SUM(C8:J8)</f>
        <v>395142.08</v>
      </c>
    </row>
    <row r="9" spans="2:11" ht="20.100000000000001" customHeight="1" thickBot="1" x14ac:dyDescent="0.3">
      <c r="B9" s="22" t="s">
        <v>43</v>
      </c>
      <c r="C9" s="163">
        <v>25199.97</v>
      </c>
      <c r="D9" s="167">
        <v>3236.07</v>
      </c>
      <c r="E9" s="167">
        <v>10459.26</v>
      </c>
      <c r="F9" s="167">
        <v>15731.99</v>
      </c>
      <c r="G9" s="167">
        <v>0</v>
      </c>
      <c r="H9" s="167">
        <v>0</v>
      </c>
      <c r="I9" s="167">
        <v>0</v>
      </c>
      <c r="J9" s="167">
        <v>2025.82</v>
      </c>
      <c r="K9" s="15">
        <f t="shared" ref="K9" si="3">SUM(C9:J9)</f>
        <v>56653.11</v>
      </c>
    </row>
    <row r="10" spans="2:11" ht="20.100000000000001" customHeight="1" thickBot="1" x14ac:dyDescent="0.3">
      <c r="B10" s="22" t="s">
        <v>44</v>
      </c>
      <c r="C10" s="163">
        <v>0</v>
      </c>
      <c r="D10" s="167">
        <v>0</v>
      </c>
      <c r="E10" s="167">
        <v>2964</v>
      </c>
      <c r="F10" s="167">
        <v>1080</v>
      </c>
      <c r="G10" s="167">
        <v>0</v>
      </c>
      <c r="H10" s="167">
        <v>46419.56</v>
      </c>
      <c r="I10" s="167">
        <v>0</v>
      </c>
      <c r="J10" s="167">
        <v>0</v>
      </c>
      <c r="K10" s="15">
        <f t="shared" si="1"/>
        <v>50463.56</v>
      </c>
    </row>
    <row r="11" spans="2:11" ht="20.100000000000001" customHeight="1" thickBot="1" x14ac:dyDescent="0.3">
      <c r="B11" s="22" t="s">
        <v>45</v>
      </c>
      <c r="C11" s="163">
        <v>5049.24</v>
      </c>
      <c r="D11" s="167">
        <v>0</v>
      </c>
      <c r="E11" s="167">
        <v>19684.259999999998</v>
      </c>
      <c r="F11" s="167">
        <v>745.59</v>
      </c>
      <c r="G11" s="167">
        <v>0</v>
      </c>
      <c r="H11" s="167">
        <v>0</v>
      </c>
      <c r="I11" s="167">
        <v>0</v>
      </c>
      <c r="J11" s="167">
        <v>0</v>
      </c>
      <c r="K11" s="15">
        <f t="shared" si="1"/>
        <v>25479.09</v>
      </c>
    </row>
    <row r="12" spans="2:11" ht="20.100000000000001" customHeight="1" thickBot="1" x14ac:dyDescent="0.3">
      <c r="B12" s="22" t="s">
        <v>46</v>
      </c>
      <c r="C12" s="163">
        <v>147008.21</v>
      </c>
      <c r="D12" s="167">
        <v>64162.22</v>
      </c>
      <c r="E12" s="167">
        <v>23802.06</v>
      </c>
      <c r="F12" s="167">
        <v>1523.66</v>
      </c>
      <c r="G12" s="167">
        <v>0</v>
      </c>
      <c r="H12" s="167">
        <v>0</v>
      </c>
      <c r="I12" s="167">
        <v>0</v>
      </c>
      <c r="J12" s="167">
        <v>0</v>
      </c>
      <c r="K12" s="15">
        <f t="shared" si="1"/>
        <v>236496.15</v>
      </c>
    </row>
    <row r="13" spans="2:11" ht="20.100000000000001" customHeight="1" thickBot="1" x14ac:dyDescent="0.3">
      <c r="B13" s="22" t="s">
        <v>47</v>
      </c>
      <c r="C13" s="168">
        <v>449148.57</v>
      </c>
      <c r="D13" s="166">
        <v>0</v>
      </c>
      <c r="E13" s="166">
        <v>15848.91</v>
      </c>
      <c r="F13" s="166">
        <v>92846.79</v>
      </c>
      <c r="G13" s="166">
        <v>0</v>
      </c>
      <c r="H13" s="166">
        <v>0</v>
      </c>
      <c r="I13" s="166">
        <v>239.86</v>
      </c>
      <c r="J13" s="166">
        <v>12827.42</v>
      </c>
      <c r="K13" s="15">
        <f t="shared" ref="K13" si="4">SUM(C13:J13)</f>
        <v>570911.55000000005</v>
      </c>
    </row>
    <row r="14" spans="2:11" ht="20.100000000000001" customHeight="1" thickBot="1" x14ac:dyDescent="0.3">
      <c r="B14" s="22" t="s">
        <v>48</v>
      </c>
      <c r="C14" s="163">
        <v>0</v>
      </c>
      <c r="D14" s="167">
        <v>0</v>
      </c>
      <c r="E14" s="167">
        <v>13063.8</v>
      </c>
      <c r="F14" s="167">
        <v>20343.439999999999</v>
      </c>
      <c r="G14" s="167">
        <v>0</v>
      </c>
      <c r="H14" s="167">
        <v>0</v>
      </c>
      <c r="I14" s="167">
        <v>0</v>
      </c>
      <c r="J14" s="167">
        <v>0</v>
      </c>
      <c r="K14" s="15">
        <f t="shared" ref="K14" si="5">SUM(C14:J14)</f>
        <v>33407.24</v>
      </c>
    </row>
    <row r="15" spans="2:11" ht="20.100000000000001" customHeight="1" thickBot="1" x14ac:dyDescent="0.3">
      <c r="B15" s="22" t="s">
        <v>49</v>
      </c>
      <c r="C15" s="163">
        <v>60274.55</v>
      </c>
      <c r="D15" s="167">
        <v>0</v>
      </c>
      <c r="E15" s="167">
        <v>0</v>
      </c>
      <c r="F15" s="167">
        <v>4673.75</v>
      </c>
      <c r="G15" s="167">
        <v>0</v>
      </c>
      <c r="H15" s="167">
        <v>0</v>
      </c>
      <c r="I15" s="167">
        <v>0</v>
      </c>
      <c r="J15" s="167">
        <v>0</v>
      </c>
      <c r="K15" s="15">
        <f t="shared" si="1"/>
        <v>64948.3</v>
      </c>
    </row>
    <row r="16" spans="2:11" ht="20.100000000000001" customHeight="1" thickBot="1" x14ac:dyDescent="0.3">
      <c r="B16" s="22" t="s">
        <v>50</v>
      </c>
      <c r="C16" s="166">
        <v>323829.78000000003</v>
      </c>
      <c r="D16" s="166">
        <v>0</v>
      </c>
      <c r="E16" s="166">
        <v>1547</v>
      </c>
      <c r="F16" s="166">
        <v>22316.22</v>
      </c>
      <c r="G16" s="166">
        <v>0</v>
      </c>
      <c r="H16" s="166">
        <v>0</v>
      </c>
      <c r="I16" s="166">
        <v>0</v>
      </c>
      <c r="J16" s="166">
        <v>470.02</v>
      </c>
      <c r="K16" s="15">
        <f t="shared" si="1"/>
        <v>348163.02</v>
      </c>
    </row>
    <row r="17" spans="2:11" ht="20.100000000000001" customHeight="1" thickBot="1" x14ac:dyDescent="0.3">
      <c r="B17" s="22" t="s">
        <v>51</v>
      </c>
      <c r="C17" s="104">
        <v>16588.88</v>
      </c>
      <c r="D17" s="72">
        <v>0</v>
      </c>
      <c r="E17" s="72">
        <v>28971.51</v>
      </c>
      <c r="F17" s="72">
        <v>15664.26</v>
      </c>
      <c r="G17" s="72">
        <v>0</v>
      </c>
      <c r="H17" s="72">
        <v>0</v>
      </c>
      <c r="I17" s="72">
        <v>0</v>
      </c>
      <c r="J17" s="72">
        <v>0</v>
      </c>
      <c r="K17" s="14">
        <f t="shared" si="1"/>
        <v>61224.65</v>
      </c>
    </row>
    <row r="18" spans="2:11" ht="20.100000000000001" customHeight="1" thickBot="1" x14ac:dyDescent="0.3">
      <c r="B18" s="22" t="s">
        <v>52</v>
      </c>
      <c r="C18" s="166">
        <v>6354.46</v>
      </c>
      <c r="D18" s="166">
        <v>0</v>
      </c>
      <c r="E18" s="166">
        <v>1481.5</v>
      </c>
      <c r="F18" s="166">
        <v>429.77</v>
      </c>
      <c r="G18" s="166">
        <v>0</v>
      </c>
      <c r="H18" s="166">
        <v>0</v>
      </c>
      <c r="I18" s="166">
        <v>0</v>
      </c>
      <c r="J18" s="166">
        <v>0</v>
      </c>
      <c r="K18" s="15">
        <f t="shared" si="1"/>
        <v>8265.73</v>
      </c>
    </row>
    <row r="19" spans="2:11" ht="20.100000000000001" customHeight="1" thickBot="1" x14ac:dyDescent="0.3">
      <c r="B19" s="22" t="s">
        <v>53</v>
      </c>
      <c r="C19" s="163"/>
      <c r="D19" s="167"/>
      <c r="E19" s="167"/>
      <c r="F19" s="167"/>
      <c r="G19" s="167"/>
      <c r="H19" s="167"/>
      <c r="I19" s="167"/>
      <c r="J19" s="167"/>
      <c r="K19" s="15">
        <f t="shared" ref="K19:K22" si="6">SUM(C19:J19)</f>
        <v>0</v>
      </c>
    </row>
    <row r="20" spans="2:11" ht="20.100000000000001" customHeight="1" thickBot="1" x14ac:dyDescent="0.3">
      <c r="B20" s="22" t="s">
        <v>54</v>
      </c>
      <c r="C20" s="166">
        <v>96489.5</v>
      </c>
      <c r="D20" s="166">
        <v>52779.06</v>
      </c>
      <c r="E20" s="166">
        <v>21443.279999999999</v>
      </c>
      <c r="F20" s="166">
        <v>1831.92</v>
      </c>
      <c r="G20" s="166">
        <v>0</v>
      </c>
      <c r="H20" s="166">
        <v>0</v>
      </c>
      <c r="I20" s="166">
        <v>8770.84</v>
      </c>
      <c r="J20" s="166">
        <v>0</v>
      </c>
      <c r="K20" s="15">
        <f t="shared" ref="K20" si="7">SUM(C20:J20)</f>
        <v>181314.6</v>
      </c>
    </row>
    <row r="21" spans="2:11" ht="20.100000000000001" customHeight="1" thickBot="1" x14ac:dyDescent="0.3">
      <c r="B21" s="22" t="s">
        <v>55</v>
      </c>
      <c r="C21" s="166"/>
      <c r="D21" s="166"/>
      <c r="E21" s="166"/>
      <c r="F21" s="166"/>
      <c r="G21" s="167"/>
      <c r="H21" s="167"/>
      <c r="I21" s="167"/>
      <c r="J21" s="167"/>
      <c r="K21" s="15">
        <f t="shared" ref="K21" si="8">SUM(C21:J21)</f>
        <v>0</v>
      </c>
    </row>
    <row r="22" spans="2:11" ht="20.100000000000001" customHeight="1" thickBot="1" x14ac:dyDescent="0.3">
      <c r="B22" s="22" t="s">
        <v>56</v>
      </c>
      <c r="C22" s="168"/>
      <c r="D22" s="168"/>
      <c r="E22" s="168"/>
      <c r="F22" s="168"/>
      <c r="G22" s="167"/>
      <c r="H22" s="166"/>
      <c r="I22" s="168"/>
      <c r="J22" s="167"/>
      <c r="K22" s="15">
        <f t="shared" si="6"/>
        <v>0</v>
      </c>
    </row>
    <row r="23" spans="2:11" ht="27.75" customHeight="1" thickBot="1" x14ac:dyDescent="0.3">
      <c r="B23" s="45" t="s">
        <v>5</v>
      </c>
      <c r="C23" s="29">
        <f>SUM(C6:C22)</f>
        <v>1282095.4099999999</v>
      </c>
      <c r="D23" s="29">
        <f t="shared" ref="D23:K23" si="9">SUM(D6:D22)</f>
        <v>130665.36</v>
      </c>
      <c r="E23" s="29">
        <f t="shared" si="9"/>
        <v>202343.86</v>
      </c>
      <c r="F23" s="29">
        <f t="shared" si="9"/>
        <v>545855.93000000005</v>
      </c>
      <c r="G23" s="29">
        <f t="shared" si="9"/>
        <v>0</v>
      </c>
      <c r="H23" s="29">
        <f t="shared" si="9"/>
        <v>46419.56</v>
      </c>
      <c r="I23" s="29">
        <f t="shared" si="9"/>
        <v>9010.7000000000007</v>
      </c>
      <c r="J23" s="29">
        <f t="shared" si="9"/>
        <v>21334.720000000001</v>
      </c>
      <c r="K23" s="29">
        <f t="shared" si="9"/>
        <v>2237725.54</v>
      </c>
    </row>
    <row r="24" spans="2:11" ht="15.75" thickBot="1" x14ac:dyDescent="0.3"/>
    <row r="25" spans="2:11" ht="34.5" customHeight="1" thickBot="1" x14ac:dyDescent="0.3">
      <c r="B25" s="45" t="s">
        <v>15</v>
      </c>
      <c r="C25" s="29">
        <f>SUM(C4+C23)</f>
        <v>1282095.4099999999</v>
      </c>
      <c r="D25" s="29">
        <f t="shared" ref="D25:K25" si="10">SUM(D4+D23)</f>
        <v>130665.36</v>
      </c>
      <c r="E25" s="29">
        <f t="shared" si="10"/>
        <v>202343.86</v>
      </c>
      <c r="F25" s="29">
        <f t="shared" si="10"/>
        <v>545855.93000000005</v>
      </c>
      <c r="G25" s="29">
        <f t="shared" si="10"/>
        <v>0</v>
      </c>
      <c r="H25" s="29">
        <f t="shared" si="10"/>
        <v>46419.56</v>
      </c>
      <c r="I25" s="29">
        <f t="shared" si="10"/>
        <v>9010.7000000000007</v>
      </c>
      <c r="J25" s="29">
        <f t="shared" si="10"/>
        <v>21334.720000000001</v>
      </c>
      <c r="K25" s="29">
        <f t="shared" si="10"/>
        <v>2237725.54</v>
      </c>
    </row>
  </sheetData>
  <mergeCells count="1">
    <mergeCell ref="B2:K2"/>
  </mergeCells>
  <pageMargins left="0.39370078740157483" right="0.39370078740157483" top="0" bottom="0" header="0" footer="0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"/>
  <sheetViews>
    <sheetView tabSelected="1" workbookViewId="0">
      <pane ySplit="4" topLeftCell="A20" activePane="bottomLeft" state="frozen"/>
      <selection pane="bottomLeft" activeCell="G24" sqref="G24:H24"/>
    </sheetView>
  </sheetViews>
  <sheetFormatPr defaultRowHeight="15" x14ac:dyDescent="0.25"/>
  <cols>
    <col min="1" max="1" width="1.85546875" customWidth="1"/>
    <col min="2" max="2" width="22.42578125" customWidth="1"/>
    <col min="3" max="3" width="17.28515625" customWidth="1"/>
    <col min="4" max="4" width="17.140625" customWidth="1"/>
    <col min="5" max="5" width="15.42578125" customWidth="1"/>
    <col min="6" max="6" width="18.85546875" customWidth="1"/>
    <col min="7" max="7" width="8.5703125" customWidth="1"/>
    <col min="8" max="8" width="7.5703125" customWidth="1"/>
  </cols>
  <sheetData>
    <row r="2" spans="2:10" ht="37.5" customHeight="1" thickBot="1" x14ac:dyDescent="0.3">
      <c r="B2" s="459" t="s">
        <v>91</v>
      </c>
      <c r="C2" s="459"/>
      <c r="D2" s="460"/>
      <c r="E2" s="339"/>
      <c r="F2" s="339"/>
      <c r="G2" s="339"/>
      <c r="H2" s="339"/>
      <c r="I2" s="339"/>
      <c r="J2" s="339"/>
    </row>
    <row r="3" spans="2:10" ht="27" customHeight="1" thickBot="1" x14ac:dyDescent="0.3">
      <c r="B3" s="473" t="s">
        <v>69</v>
      </c>
      <c r="C3" s="470" t="s">
        <v>34</v>
      </c>
      <c r="D3" s="471"/>
      <c r="E3" s="472"/>
      <c r="F3" s="134"/>
      <c r="G3" s="298" t="s">
        <v>33</v>
      </c>
      <c r="H3" s="299"/>
      <c r="I3" s="255"/>
      <c r="J3" s="300"/>
    </row>
    <row r="4" spans="2:10" ht="25.5" customHeight="1" thickBot="1" x14ac:dyDescent="0.3">
      <c r="B4" s="371"/>
      <c r="C4" s="3" t="s">
        <v>74</v>
      </c>
      <c r="D4" s="3" t="s">
        <v>75</v>
      </c>
      <c r="E4" s="3" t="s">
        <v>76</v>
      </c>
      <c r="F4" s="133" t="s">
        <v>5</v>
      </c>
      <c r="G4" s="276" t="s">
        <v>78</v>
      </c>
      <c r="H4" s="300"/>
      <c r="I4" s="298" t="s">
        <v>79</v>
      </c>
      <c r="J4" s="485"/>
    </row>
    <row r="5" spans="2:10" ht="21.95" customHeight="1" thickBot="1" x14ac:dyDescent="0.3">
      <c r="B5" s="25" t="s">
        <v>70</v>
      </c>
      <c r="C5" s="183"/>
      <c r="D5" s="183"/>
      <c r="E5" s="183"/>
      <c r="F5" s="174"/>
      <c r="G5" s="482"/>
      <c r="H5" s="483"/>
      <c r="I5" s="482"/>
      <c r="J5" s="483"/>
    </row>
    <row r="6" spans="2:10" ht="21.95" customHeight="1" thickBot="1" x14ac:dyDescent="0.3">
      <c r="B6" s="28" t="s">
        <v>71</v>
      </c>
      <c r="C6" s="82"/>
      <c r="D6" s="82"/>
      <c r="E6" s="82"/>
      <c r="F6" s="154"/>
      <c r="G6" s="482"/>
      <c r="H6" s="483"/>
      <c r="I6" s="482"/>
      <c r="J6" s="483"/>
    </row>
    <row r="7" spans="2:10" ht="21.95" customHeight="1" thickBot="1" x14ac:dyDescent="0.3">
      <c r="B7" s="36" t="s">
        <v>72</v>
      </c>
      <c r="C7" s="56"/>
      <c r="D7" s="56"/>
      <c r="E7" s="56"/>
      <c r="F7" s="154"/>
      <c r="G7" s="482"/>
      <c r="H7" s="483"/>
      <c r="I7" s="482"/>
      <c r="J7" s="483"/>
    </row>
    <row r="8" spans="2:10" ht="21.95" customHeight="1" thickBot="1" x14ac:dyDescent="0.3">
      <c r="B8" s="32"/>
      <c r="C8" s="56">
        <f>SUM(C5+C6+C7)</f>
        <v>0</v>
      </c>
      <c r="D8" s="56">
        <f t="shared" ref="D8:E8" si="0">SUM(D5+D6+D7)</f>
        <v>0</v>
      </c>
      <c r="E8" s="56">
        <f t="shared" si="0"/>
        <v>0</v>
      </c>
      <c r="F8" s="136">
        <f t="shared" ref="F8" si="1">SUM(C8:E8)</f>
        <v>0</v>
      </c>
      <c r="G8" s="482">
        <f>SUM(G5:G7)</f>
        <v>0</v>
      </c>
      <c r="H8" s="484"/>
      <c r="I8" s="482">
        <f>SUM(I5:I7)</f>
        <v>0</v>
      </c>
      <c r="J8" s="484"/>
    </row>
    <row r="9" spans="2:10" ht="21.95" customHeight="1" thickBot="1" x14ac:dyDescent="0.3">
      <c r="B9" s="31"/>
      <c r="C9" s="463">
        <f>SUM(C8:E8)</f>
        <v>0</v>
      </c>
      <c r="D9" s="464"/>
      <c r="E9" s="465"/>
      <c r="F9" s="145"/>
      <c r="G9" s="481"/>
      <c r="H9" s="300"/>
      <c r="I9" s="481"/>
      <c r="J9" s="300"/>
    </row>
    <row r="10" spans="2:10" ht="12" customHeight="1" thickBot="1" x14ac:dyDescent="0.3">
      <c r="B10" s="31"/>
      <c r="C10" s="30"/>
      <c r="D10" s="30"/>
      <c r="E10" s="30"/>
      <c r="F10" s="30"/>
    </row>
    <row r="11" spans="2:10" ht="21.95" customHeight="1" thickBot="1" x14ac:dyDescent="0.3">
      <c r="B11" s="22" t="s">
        <v>40</v>
      </c>
      <c r="C11" s="223">
        <v>3801470.57</v>
      </c>
      <c r="D11" s="223">
        <v>205935.73</v>
      </c>
      <c r="E11" s="223">
        <v>0</v>
      </c>
      <c r="F11" s="216">
        <f>SUM(C11:E11)</f>
        <v>4007406.3</v>
      </c>
      <c r="G11" s="474">
        <v>0</v>
      </c>
      <c r="H11" s="475"/>
      <c r="I11" s="326">
        <v>0</v>
      </c>
      <c r="J11" s="480"/>
    </row>
    <row r="12" spans="2:10" ht="21.95" customHeight="1" thickBot="1" x14ac:dyDescent="0.3">
      <c r="B12" s="22" t="s">
        <v>41</v>
      </c>
      <c r="C12" s="234">
        <v>3597963.9</v>
      </c>
      <c r="D12" s="234">
        <v>351405.12</v>
      </c>
      <c r="E12" s="234">
        <v>0</v>
      </c>
      <c r="F12" s="235">
        <f>SUM(C12:E12)</f>
        <v>3949369.02</v>
      </c>
      <c r="G12" s="474">
        <v>0</v>
      </c>
      <c r="H12" s="475"/>
      <c r="I12" s="476">
        <v>0</v>
      </c>
      <c r="J12" s="477"/>
    </row>
    <row r="13" spans="2:10" ht="21.95" customHeight="1" thickBot="1" x14ac:dyDescent="0.3">
      <c r="B13" s="22" t="s">
        <v>42</v>
      </c>
      <c r="C13" s="223">
        <v>19462937.02</v>
      </c>
      <c r="D13" s="223">
        <v>1887586.11</v>
      </c>
      <c r="E13" s="223">
        <v>0</v>
      </c>
      <c r="F13" s="216">
        <f t="shared" ref="F13:F33" si="2">SUM(C13:E13)</f>
        <v>21350523.129999999</v>
      </c>
      <c r="G13" s="474">
        <v>0</v>
      </c>
      <c r="H13" s="475"/>
      <c r="I13" s="476">
        <v>0</v>
      </c>
      <c r="J13" s="477"/>
    </row>
    <row r="14" spans="2:10" ht="21.95" customHeight="1" thickBot="1" x14ac:dyDescent="0.3">
      <c r="B14" s="22" t="s">
        <v>43</v>
      </c>
      <c r="C14" s="223">
        <v>16862326.879999999</v>
      </c>
      <c r="D14" s="223">
        <v>109909.74</v>
      </c>
      <c r="E14" s="223">
        <v>1293414.8500000001</v>
      </c>
      <c r="F14" s="216">
        <f t="shared" si="2"/>
        <v>18265651.469999999</v>
      </c>
      <c r="G14" s="474">
        <v>0</v>
      </c>
      <c r="H14" s="475"/>
      <c r="I14" s="476">
        <v>0</v>
      </c>
      <c r="J14" s="477"/>
    </row>
    <row r="15" spans="2:10" ht="21.95" customHeight="1" thickBot="1" x14ac:dyDescent="0.3">
      <c r="B15" s="22" t="s">
        <v>44</v>
      </c>
      <c r="C15" s="240">
        <v>3540815.97</v>
      </c>
      <c r="D15" s="240">
        <f>540990.65+104985.02</f>
        <v>645975.67000000004</v>
      </c>
      <c r="E15" s="240">
        <v>0</v>
      </c>
      <c r="F15" s="241">
        <f t="shared" si="2"/>
        <v>4186791.64</v>
      </c>
      <c r="G15" s="474">
        <v>0</v>
      </c>
      <c r="H15" s="475"/>
      <c r="I15" s="476">
        <v>0</v>
      </c>
      <c r="J15" s="477"/>
    </row>
    <row r="16" spans="2:10" ht="21.95" customHeight="1" thickBot="1" x14ac:dyDescent="0.3">
      <c r="B16" s="22" t="s">
        <v>45</v>
      </c>
      <c r="C16" s="240">
        <v>5905080.9699999997</v>
      </c>
      <c r="D16" s="240">
        <v>480767.09</v>
      </c>
      <c r="E16" s="240">
        <v>1548.56</v>
      </c>
      <c r="F16" s="241">
        <f t="shared" si="2"/>
        <v>6387396.6199999992</v>
      </c>
      <c r="G16" s="493">
        <v>185.18</v>
      </c>
      <c r="H16" s="494"/>
      <c r="I16" s="478">
        <v>0</v>
      </c>
      <c r="J16" s="479"/>
    </row>
    <row r="17" spans="2:10" ht="21.95" customHeight="1" thickBot="1" x14ac:dyDescent="0.3">
      <c r="B17" s="22" t="s">
        <v>46</v>
      </c>
      <c r="C17" s="240">
        <v>23739988.039999999</v>
      </c>
      <c r="D17" s="240">
        <v>6939516.2699999996</v>
      </c>
      <c r="E17" s="240">
        <v>0</v>
      </c>
      <c r="F17" s="241">
        <f t="shared" si="2"/>
        <v>30679504.309999999</v>
      </c>
      <c r="G17" s="474">
        <v>0</v>
      </c>
      <c r="H17" s="495"/>
      <c r="I17" s="476">
        <v>0</v>
      </c>
      <c r="J17" s="477"/>
    </row>
    <row r="18" spans="2:10" ht="21.95" customHeight="1" thickBot="1" x14ac:dyDescent="0.3">
      <c r="B18" s="22" t="s">
        <v>47</v>
      </c>
      <c r="C18" s="240">
        <v>11462745.439999999</v>
      </c>
      <c r="D18" s="240">
        <v>1447928.06</v>
      </c>
      <c r="E18" s="240">
        <v>0</v>
      </c>
      <c r="F18" s="241">
        <f t="shared" si="2"/>
        <v>12910673.5</v>
      </c>
      <c r="G18" s="474">
        <v>0</v>
      </c>
      <c r="H18" s="475"/>
      <c r="I18" s="476">
        <v>0</v>
      </c>
      <c r="J18" s="477"/>
    </row>
    <row r="19" spans="2:10" ht="21.95" customHeight="1" thickBot="1" x14ac:dyDescent="0.3">
      <c r="B19" s="22" t="s">
        <v>48</v>
      </c>
      <c r="C19" s="240">
        <v>2531405.19</v>
      </c>
      <c r="D19" s="240">
        <v>595228.01</v>
      </c>
      <c r="E19" s="240">
        <v>1619.7</v>
      </c>
      <c r="F19" s="241">
        <f t="shared" si="2"/>
        <v>3128252.9000000004</v>
      </c>
      <c r="G19" s="496">
        <v>0</v>
      </c>
      <c r="H19" s="497"/>
      <c r="I19" s="486">
        <v>0</v>
      </c>
      <c r="J19" s="487"/>
    </row>
    <row r="20" spans="2:10" ht="21.95" customHeight="1" thickBot="1" x14ac:dyDescent="0.3">
      <c r="B20" s="22" t="s">
        <v>49</v>
      </c>
      <c r="C20" s="240">
        <v>2146510.79</v>
      </c>
      <c r="D20" s="240">
        <v>245362.83</v>
      </c>
      <c r="E20" s="240">
        <v>0</v>
      </c>
      <c r="F20" s="241">
        <f t="shared" si="2"/>
        <v>2391873.62</v>
      </c>
      <c r="G20" s="474">
        <v>0</v>
      </c>
      <c r="H20" s="475"/>
      <c r="I20" s="476">
        <v>0</v>
      </c>
      <c r="J20" s="477"/>
    </row>
    <row r="21" spans="2:10" ht="21.95" customHeight="1" thickBot="1" x14ac:dyDescent="0.3">
      <c r="B21" s="22" t="s">
        <v>50</v>
      </c>
      <c r="C21" s="242">
        <v>9977871.0600000005</v>
      </c>
      <c r="D21" s="243">
        <v>61075.7</v>
      </c>
      <c r="E21" s="244">
        <v>2171.21</v>
      </c>
      <c r="F21" s="241">
        <f t="shared" si="2"/>
        <v>10041117.970000001</v>
      </c>
      <c r="G21" s="474">
        <v>0</v>
      </c>
      <c r="H21" s="475"/>
      <c r="I21" s="476">
        <v>0</v>
      </c>
      <c r="J21" s="477"/>
    </row>
    <row r="22" spans="2:10" ht="21.95" customHeight="1" thickBot="1" x14ac:dyDescent="0.3">
      <c r="B22" s="22" t="s">
        <v>51</v>
      </c>
      <c r="C22" s="157">
        <v>8505917.1600000001</v>
      </c>
      <c r="D22" s="158">
        <v>1985740.97</v>
      </c>
      <c r="E22" s="157">
        <v>127723.88</v>
      </c>
      <c r="F22" s="137">
        <f t="shared" si="2"/>
        <v>10619382.010000002</v>
      </c>
      <c r="G22" s="474">
        <v>0</v>
      </c>
      <c r="H22" s="475"/>
      <c r="I22" s="476">
        <v>0</v>
      </c>
      <c r="J22" s="477"/>
    </row>
    <row r="23" spans="2:10" ht="21.95" customHeight="1" thickBot="1" x14ac:dyDescent="0.3">
      <c r="B23" s="22" t="s">
        <v>52</v>
      </c>
      <c r="C23" s="179">
        <v>724690.4</v>
      </c>
      <c r="D23" s="188">
        <v>0</v>
      </c>
      <c r="E23" s="189">
        <v>0</v>
      </c>
      <c r="F23" s="155">
        <f t="shared" si="2"/>
        <v>724690.4</v>
      </c>
      <c r="G23" s="476">
        <v>0</v>
      </c>
      <c r="H23" s="498"/>
      <c r="I23" s="476">
        <v>0</v>
      </c>
      <c r="J23" s="477"/>
    </row>
    <row r="24" spans="2:10" ht="21.95" customHeight="1" thickBot="1" x14ac:dyDescent="0.3">
      <c r="B24" s="22" t="s">
        <v>53</v>
      </c>
      <c r="C24" s="176"/>
      <c r="D24" s="176"/>
      <c r="E24" s="176"/>
      <c r="F24" s="137">
        <f t="shared" si="2"/>
        <v>0</v>
      </c>
      <c r="G24" s="474">
        <v>0</v>
      </c>
      <c r="H24" s="475"/>
      <c r="I24" s="476">
        <v>0</v>
      </c>
      <c r="J24" s="477"/>
    </row>
    <row r="25" spans="2:10" ht="21.95" customHeight="1" thickBot="1" x14ac:dyDescent="0.3">
      <c r="B25" s="22" t="s">
        <v>54</v>
      </c>
      <c r="C25" s="179">
        <v>12810156.710000001</v>
      </c>
      <c r="D25" s="188">
        <v>548466.64</v>
      </c>
      <c r="E25" s="245">
        <v>0</v>
      </c>
      <c r="F25" s="137">
        <f t="shared" si="2"/>
        <v>13358623.350000001</v>
      </c>
      <c r="G25" s="488">
        <f>'[1]BÜTÇE GEL.GİD.'!F11</f>
        <v>0</v>
      </c>
      <c r="H25" s="499"/>
      <c r="I25" s="488">
        <f>'[1]BÜTÇE GEL.GİD.'!H11</f>
        <v>0</v>
      </c>
      <c r="J25" s="489"/>
    </row>
    <row r="26" spans="2:10" ht="21.95" customHeight="1" thickBot="1" x14ac:dyDescent="0.3">
      <c r="B26" s="22" t="s">
        <v>55</v>
      </c>
      <c r="C26" s="165"/>
      <c r="D26" s="165"/>
      <c r="E26" s="165"/>
      <c r="F26" s="137">
        <f t="shared" si="2"/>
        <v>0</v>
      </c>
      <c r="G26" s="474">
        <v>0</v>
      </c>
      <c r="H26" s="475"/>
      <c r="I26" s="476">
        <v>0</v>
      </c>
      <c r="J26" s="477"/>
    </row>
    <row r="27" spans="2:10" ht="21.95" customHeight="1" thickBot="1" x14ac:dyDescent="0.3">
      <c r="B27" s="22" t="s">
        <v>56</v>
      </c>
      <c r="C27" s="190"/>
      <c r="D27" s="522"/>
      <c r="E27" s="171"/>
      <c r="F27" s="137">
        <f t="shared" si="2"/>
        <v>0</v>
      </c>
      <c r="G27" s="500">
        <v>0</v>
      </c>
      <c r="H27" s="475"/>
      <c r="I27" s="476">
        <v>0</v>
      </c>
      <c r="J27" s="477"/>
    </row>
    <row r="28" spans="2:10" ht="21.95" customHeight="1" thickBot="1" x14ac:dyDescent="0.3">
      <c r="B28" s="156" t="s">
        <v>57</v>
      </c>
      <c r="C28" s="160">
        <v>0</v>
      </c>
      <c r="D28" s="141">
        <v>0</v>
      </c>
      <c r="E28" s="161">
        <v>0</v>
      </c>
      <c r="F28" s="162">
        <f t="shared" si="2"/>
        <v>0</v>
      </c>
      <c r="G28" s="504">
        <v>1489774.65</v>
      </c>
      <c r="H28" s="479"/>
      <c r="I28" s="476">
        <v>0</v>
      </c>
      <c r="J28" s="477"/>
    </row>
    <row r="29" spans="2:10" ht="21.95" customHeight="1" thickBot="1" x14ac:dyDescent="0.3">
      <c r="B29" s="156" t="s">
        <v>58</v>
      </c>
      <c r="C29" s="182">
        <v>237309.14</v>
      </c>
      <c r="D29" s="182">
        <v>26379.46</v>
      </c>
      <c r="E29" s="182">
        <v>0</v>
      </c>
      <c r="F29" s="175">
        <f t="shared" si="2"/>
        <v>263688.60000000003</v>
      </c>
      <c r="G29" s="505">
        <v>52902.83</v>
      </c>
      <c r="H29" s="505"/>
      <c r="I29" s="503">
        <v>201.6</v>
      </c>
      <c r="J29" s="503"/>
    </row>
    <row r="30" spans="2:10" ht="21.95" customHeight="1" thickBot="1" x14ac:dyDescent="0.3">
      <c r="B30" s="156" t="s">
        <v>59</v>
      </c>
      <c r="C30" s="177">
        <v>361720.28</v>
      </c>
      <c r="D30" s="178">
        <v>75383.59</v>
      </c>
      <c r="E30" s="178">
        <v>0</v>
      </c>
      <c r="F30" s="137">
        <f t="shared" si="2"/>
        <v>437103.87</v>
      </c>
      <c r="G30" s="507">
        <v>1094504.76</v>
      </c>
      <c r="H30" s="508"/>
      <c r="I30" s="476">
        <v>0</v>
      </c>
      <c r="J30" s="477"/>
    </row>
    <row r="31" spans="2:10" ht="21.95" customHeight="1" thickBot="1" x14ac:dyDescent="0.3">
      <c r="B31" s="156" t="s">
        <v>60</v>
      </c>
      <c r="C31" s="93"/>
      <c r="D31" s="142"/>
      <c r="E31" s="93"/>
      <c r="F31" s="137">
        <f t="shared" si="2"/>
        <v>0</v>
      </c>
      <c r="G31" s="474"/>
      <c r="H31" s="475"/>
      <c r="I31" s="476"/>
      <c r="J31" s="477"/>
    </row>
    <row r="32" spans="2:10" ht="21.95" customHeight="1" thickBot="1" x14ac:dyDescent="0.3">
      <c r="B32" s="156" t="s">
        <v>61</v>
      </c>
      <c r="C32" s="56">
        <v>0</v>
      </c>
      <c r="D32" s="143">
        <v>0</v>
      </c>
      <c r="E32" s="58">
        <v>0</v>
      </c>
      <c r="F32" s="137">
        <f t="shared" si="2"/>
        <v>0</v>
      </c>
      <c r="G32" s="505">
        <v>585925.94999999995</v>
      </c>
      <c r="H32" s="505"/>
      <c r="I32" s="501">
        <v>0</v>
      </c>
      <c r="J32" s="502"/>
    </row>
    <row r="33" spans="2:10" ht="21.95" customHeight="1" thickBot="1" x14ac:dyDescent="0.3">
      <c r="B33" s="156" t="s">
        <v>73</v>
      </c>
      <c r="C33" s="56">
        <v>0</v>
      </c>
      <c r="D33" s="143">
        <v>0</v>
      </c>
      <c r="E33" s="58">
        <v>0</v>
      </c>
      <c r="F33" s="137">
        <f t="shared" si="2"/>
        <v>0</v>
      </c>
      <c r="G33" s="333">
        <v>3334242.04</v>
      </c>
      <c r="H33" s="506"/>
      <c r="I33" s="476">
        <v>0</v>
      </c>
      <c r="J33" s="477"/>
    </row>
    <row r="34" spans="2:10" ht="21.95" customHeight="1" thickBot="1" x14ac:dyDescent="0.3">
      <c r="B34" s="33" t="s">
        <v>5</v>
      </c>
      <c r="C34" s="56">
        <f>SUM(C11:C33)</f>
        <v>125668909.52</v>
      </c>
      <c r="D34" s="56">
        <f>SUM(D11:D33)</f>
        <v>15606660.990000002</v>
      </c>
      <c r="E34" s="56">
        <f>SUM(E11:E33)</f>
        <v>1426478.2000000002</v>
      </c>
      <c r="F34" s="135">
        <f t="shared" ref="F34" si="3">SUM(C34:E34)</f>
        <v>142702048.70999998</v>
      </c>
      <c r="G34" s="474">
        <f>SUM(G11:G33)</f>
        <v>6557535.4100000001</v>
      </c>
      <c r="H34" s="475"/>
      <c r="I34" s="455">
        <f>SUM(I11:I33)</f>
        <v>201.6</v>
      </c>
      <c r="J34" s="490"/>
    </row>
    <row r="35" spans="2:10" ht="21.95" customHeight="1" thickBot="1" x14ac:dyDescent="0.3">
      <c r="B35" s="34"/>
      <c r="C35" s="463">
        <f>SUM(C34:E34)</f>
        <v>142702048.70999998</v>
      </c>
      <c r="D35" s="466"/>
      <c r="E35" s="467"/>
      <c r="F35" s="146"/>
      <c r="G35" s="276"/>
      <c r="H35" s="300"/>
      <c r="I35" s="491"/>
      <c r="J35" s="492"/>
    </row>
    <row r="36" spans="2:10" ht="21.95" customHeight="1" thickBot="1" x14ac:dyDescent="0.3">
      <c r="B36" s="51"/>
      <c r="C36" s="57"/>
      <c r="D36" s="94"/>
      <c r="E36" s="95"/>
      <c r="F36" s="95"/>
    </row>
    <row r="37" spans="2:10" ht="31.5" customHeight="1" thickBot="1" x14ac:dyDescent="0.3">
      <c r="B37" s="26" t="s">
        <v>5</v>
      </c>
      <c r="C37" s="58">
        <f t="shared" ref="C37:I37" si="4">SUM(C8+C34)</f>
        <v>125668909.52</v>
      </c>
      <c r="D37" s="58">
        <f t="shared" si="4"/>
        <v>15606660.990000002</v>
      </c>
      <c r="E37" s="58">
        <f t="shared" si="4"/>
        <v>1426478.2000000002</v>
      </c>
      <c r="F37" s="144"/>
      <c r="G37" s="456">
        <f t="shared" si="4"/>
        <v>6557535.4100000001</v>
      </c>
      <c r="H37" s="457"/>
      <c r="I37" s="455">
        <f t="shared" si="4"/>
        <v>201.6</v>
      </c>
      <c r="J37" s="325"/>
    </row>
    <row r="38" spans="2:10" ht="30.75" customHeight="1" thickBot="1" x14ac:dyDescent="0.3">
      <c r="C38" s="468">
        <f>SUM(C37:E37)</f>
        <v>142702048.70999998</v>
      </c>
      <c r="D38" s="466"/>
      <c r="E38" s="469"/>
      <c r="F38" s="147"/>
      <c r="G38" s="461"/>
      <c r="H38" s="462"/>
      <c r="I38" s="458"/>
      <c r="J38" s="427"/>
    </row>
  </sheetData>
  <mergeCells count="73">
    <mergeCell ref="G34:H34"/>
    <mergeCell ref="G35:H35"/>
    <mergeCell ref="G29:H29"/>
    <mergeCell ref="G31:H31"/>
    <mergeCell ref="G32:H32"/>
    <mergeCell ref="G33:H33"/>
    <mergeCell ref="G30:H30"/>
    <mergeCell ref="G24:H24"/>
    <mergeCell ref="G25:H25"/>
    <mergeCell ref="G26:H26"/>
    <mergeCell ref="G27:H27"/>
    <mergeCell ref="I32:J32"/>
    <mergeCell ref="I28:J28"/>
    <mergeCell ref="I29:J29"/>
    <mergeCell ref="I30:J30"/>
    <mergeCell ref="I31:J31"/>
    <mergeCell ref="G28:H28"/>
    <mergeCell ref="I33:J33"/>
    <mergeCell ref="I34:J34"/>
    <mergeCell ref="I35:J35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I27:J27"/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I4:J4"/>
    <mergeCell ref="G8:H8"/>
    <mergeCell ref="G5:H5"/>
    <mergeCell ref="G6:H6"/>
    <mergeCell ref="G7:H7"/>
    <mergeCell ref="G4:H4"/>
    <mergeCell ref="I16:J16"/>
    <mergeCell ref="I11:J11"/>
    <mergeCell ref="G9:H9"/>
    <mergeCell ref="I9:J9"/>
    <mergeCell ref="I5:J5"/>
    <mergeCell ref="I6:J6"/>
    <mergeCell ref="I7:J7"/>
    <mergeCell ref="I8:J8"/>
    <mergeCell ref="I37:J37"/>
    <mergeCell ref="G37:H37"/>
    <mergeCell ref="I38:J38"/>
    <mergeCell ref="B2:J2"/>
    <mergeCell ref="G38:H38"/>
    <mergeCell ref="C9:E9"/>
    <mergeCell ref="C35:E35"/>
    <mergeCell ref="C38:E38"/>
    <mergeCell ref="C3:E3"/>
    <mergeCell ref="B3:B4"/>
    <mergeCell ref="G11:H11"/>
    <mergeCell ref="G3:J3"/>
    <mergeCell ref="I12:J12"/>
    <mergeCell ref="I13:J13"/>
    <mergeCell ref="I14:J14"/>
    <mergeCell ref="I15:J15"/>
  </mergeCells>
  <pageMargins left="0.19685039370078741" right="0" top="0" bottom="0" header="0" footer="0"/>
  <pageSetup paperSize="9" scale="75" orientation="portrait" r:id="rId1"/>
  <ignoredErrors>
    <ignoredError sqref="F3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asıl tablo</vt:lpstr>
      <vt:lpstr>GELİR</vt:lpstr>
      <vt:lpstr>MÜKELLEF SAY.</vt:lpstr>
      <vt:lpstr>MİLE</vt:lpstr>
      <vt:lpstr>MİLE2</vt:lpstr>
      <vt:lpstr>BÜTÇE GEL.GİD.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2018-06-08T13:45:54Z</dcterms:modified>
</cp:coreProperties>
</file>