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4575"/>
  </bookViews>
  <sheets>
    <sheet name="asıl tablo" sheetId="7" r:id="rId1"/>
    <sheet name="GELİR" sheetId="2" r:id="rId2"/>
    <sheet name="MÜKELLEF SAY." sheetId="3" r:id="rId3"/>
    <sheet name="MİLE" sheetId="4" r:id="rId4"/>
    <sheet name="MİLE2" sheetId="6" r:id="rId5"/>
    <sheet name="BÜTÇE GEL.GİD." sheetId="5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D15" i="5" l="1"/>
  <c r="I21" i="2" l="1"/>
  <c r="I27" i="2" l="1"/>
  <c r="I28" i="2" l="1"/>
  <c r="C33" i="2" l="1"/>
  <c r="G8" i="2" l="1"/>
  <c r="E8" i="2"/>
  <c r="I25" i="5" l="1"/>
  <c r="G25" i="5"/>
  <c r="G34" i="5" l="1"/>
  <c r="I34" i="5"/>
  <c r="G39" i="7" l="1"/>
  <c r="G38" i="7" l="1"/>
  <c r="F25" i="5" l="1"/>
  <c r="F23" i="5" l="1"/>
  <c r="F21" i="5" l="1"/>
  <c r="F5" i="5" l="1"/>
  <c r="F6" i="5"/>
  <c r="F7" i="5"/>
  <c r="F18" i="5" l="1"/>
  <c r="F19" i="5"/>
  <c r="F22" i="5"/>
  <c r="F24" i="5"/>
  <c r="F26" i="5"/>
  <c r="F27" i="5"/>
  <c r="F28" i="5"/>
  <c r="F29" i="5"/>
  <c r="F30" i="5"/>
  <c r="F31" i="5"/>
  <c r="F32" i="5"/>
  <c r="F33" i="5"/>
  <c r="F13" i="5" l="1"/>
  <c r="F14" i="5"/>
  <c r="F15" i="5"/>
  <c r="F16" i="5"/>
  <c r="F17" i="5"/>
  <c r="F12" i="5" l="1"/>
  <c r="F11" i="5" l="1"/>
  <c r="J14" i="7" l="1"/>
  <c r="J13" i="7"/>
  <c r="I14" i="7"/>
  <c r="I13" i="7"/>
  <c r="E15" i="7"/>
  <c r="G15" i="7"/>
  <c r="C15" i="7"/>
  <c r="I15" i="7" l="1"/>
  <c r="J15" i="7"/>
  <c r="E34" i="5"/>
  <c r="C34" i="5"/>
  <c r="I8" i="5"/>
  <c r="I37" i="5" s="1"/>
  <c r="G8" i="5"/>
  <c r="C8" i="2" l="1"/>
  <c r="I6" i="7" l="1"/>
  <c r="I5" i="7"/>
  <c r="G33" i="2" l="1"/>
  <c r="G35" i="2" s="1"/>
  <c r="E33" i="2"/>
  <c r="E35" i="2" s="1"/>
  <c r="D34" i="5" l="1"/>
  <c r="F34" i="5" s="1"/>
  <c r="J40" i="7" l="1"/>
  <c r="H40" i="7"/>
  <c r="G37" i="5" l="1"/>
  <c r="E40" i="7" l="1"/>
  <c r="F40" i="7"/>
  <c r="D40" i="7"/>
  <c r="H44" i="7"/>
  <c r="J32" i="7"/>
  <c r="I32" i="7"/>
  <c r="H32" i="7"/>
  <c r="G32" i="7"/>
  <c r="F32" i="7"/>
  <c r="E32" i="7"/>
  <c r="D32" i="7"/>
  <c r="C32" i="7"/>
  <c r="K31" i="7"/>
  <c r="K30" i="7"/>
  <c r="G27" i="7"/>
  <c r="F27" i="7"/>
  <c r="D27" i="7"/>
  <c r="C27" i="7"/>
  <c r="H26" i="7"/>
  <c r="E26" i="7"/>
  <c r="H25" i="7"/>
  <c r="E25" i="7"/>
  <c r="H20" i="7"/>
  <c r="F20" i="7"/>
  <c r="D20" i="7"/>
  <c r="J19" i="7"/>
  <c r="J18" i="7"/>
  <c r="I8" i="7"/>
  <c r="I7" i="7"/>
  <c r="G7" i="7"/>
  <c r="E7" i="7"/>
  <c r="G40" i="7" l="1"/>
  <c r="E27" i="7"/>
  <c r="I26" i="7"/>
  <c r="H27" i="7"/>
  <c r="J20" i="7"/>
  <c r="I25" i="7"/>
  <c r="K32" i="7"/>
  <c r="I27" i="7" l="1"/>
  <c r="D23" i="6"/>
  <c r="E23" i="6"/>
  <c r="F23" i="6"/>
  <c r="G23" i="6"/>
  <c r="H23" i="6"/>
  <c r="I23" i="6"/>
  <c r="J23" i="6"/>
  <c r="C23" i="6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7" i="4"/>
  <c r="I16" i="4" l="1"/>
  <c r="I23" i="4"/>
  <c r="I21" i="4"/>
  <c r="I15" i="4"/>
  <c r="I9" i="4"/>
  <c r="I8" i="4"/>
  <c r="I20" i="4"/>
  <c r="I17" i="4"/>
  <c r="I19" i="4"/>
  <c r="I13" i="4"/>
  <c r="I11" i="4"/>
  <c r="I12" i="4"/>
  <c r="I22" i="4"/>
  <c r="I18" i="4"/>
  <c r="I14" i="4"/>
  <c r="I10" i="4"/>
  <c r="K17" i="6"/>
  <c r="I7" i="4" l="1"/>
  <c r="C35" i="5" l="1"/>
  <c r="C35" i="2" l="1"/>
  <c r="D24" i="4"/>
  <c r="D26" i="4" s="1"/>
  <c r="F24" i="4"/>
  <c r="F26" i="4" s="1"/>
  <c r="G24" i="4"/>
  <c r="G26" i="4" s="1"/>
  <c r="C24" i="4"/>
  <c r="C26" i="4" s="1"/>
  <c r="D25" i="6"/>
  <c r="E25" i="6"/>
  <c r="F25" i="6"/>
  <c r="G25" i="6"/>
  <c r="H25" i="6"/>
  <c r="I25" i="6"/>
  <c r="J25" i="6"/>
  <c r="E32" i="3"/>
  <c r="G32" i="3"/>
  <c r="C32" i="3"/>
  <c r="C25" i="6" l="1"/>
  <c r="I32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9" i="3"/>
  <c r="I6" i="3"/>
  <c r="I5" i="3"/>
  <c r="E7" i="3" l="1"/>
  <c r="E34" i="3" s="1"/>
  <c r="G7" i="3"/>
  <c r="G34" i="3" s="1"/>
  <c r="C7" i="3"/>
  <c r="I7" i="3" l="1"/>
  <c r="I34" i="3" s="1"/>
  <c r="C34" i="3"/>
  <c r="D8" i="5" l="1"/>
  <c r="E8" i="5"/>
  <c r="C8" i="5"/>
  <c r="F8" i="5" l="1"/>
  <c r="C9" i="5"/>
  <c r="E37" i="5"/>
  <c r="D37" i="5"/>
  <c r="C37" i="5"/>
  <c r="C38" i="5" l="1"/>
  <c r="E5" i="4" l="1"/>
  <c r="K21" i="6" l="1"/>
  <c r="K9" i="6" l="1"/>
  <c r="K20" i="6" l="1"/>
  <c r="K14" i="6" l="1"/>
  <c r="K13" i="6" l="1"/>
  <c r="K12" i="6" l="1"/>
  <c r="K10" i="6" l="1"/>
  <c r="K8" i="6" l="1"/>
  <c r="K6" i="6" l="1"/>
  <c r="K19" i="6" l="1"/>
  <c r="K22" i="6"/>
  <c r="K7" i="6"/>
  <c r="K11" i="6"/>
  <c r="K15" i="6"/>
  <c r="K16" i="6"/>
  <c r="K18" i="6"/>
  <c r="K4" i="6"/>
  <c r="K23" i="6" l="1"/>
  <c r="K25" i="6" s="1"/>
  <c r="H5" i="4"/>
  <c r="E24" i="4"/>
  <c r="E26" i="4" l="1"/>
  <c r="H24" i="4"/>
  <c r="H26" i="4" s="1"/>
  <c r="I5" i="4"/>
  <c r="I24" i="4" l="1"/>
  <c r="I26" i="4" s="1"/>
</calcChain>
</file>

<file path=xl/sharedStrings.xml><?xml version="1.0" encoding="utf-8"?>
<sst xmlns="http://schemas.openxmlformats.org/spreadsheetml/2006/main" count="249" uniqueCount="93">
  <si>
    <t>DEFTERDARLIK AYLIK BİLGİ FORMU (ÖZET)</t>
  </si>
  <si>
    <t>İLİMİZ MERKEZ VE İLÇE TEŞKİLATI PERSONEL DAĞILIMI</t>
  </si>
  <si>
    <t>PERSONEL DURUMU</t>
  </si>
  <si>
    <t>MERKEZ</t>
  </si>
  <si>
    <t>İLÇELER</t>
  </si>
  <si>
    <t>TOPLAM</t>
  </si>
  <si>
    <t>BAKANLIK ATAMALI</t>
  </si>
  <si>
    <t>VALİLİK ATAMALI</t>
  </si>
  <si>
    <t>TAŞIT DURUMU</t>
  </si>
  <si>
    <t>TAHAKKUK</t>
  </si>
  <si>
    <t>TAHSİLAT</t>
  </si>
  <si>
    <t>MÜKELLEF SAYILARI</t>
  </si>
  <si>
    <t>GERÇEK USÜL</t>
  </si>
  <si>
    <t>BASİT  USÜL</t>
  </si>
  <si>
    <t>KURUMLAR VERGİSİ</t>
  </si>
  <si>
    <t>GENEL TOPLAM</t>
  </si>
  <si>
    <t>İLİMİZ MERKEZ VE İLÇELERDE BULUNAN HAZİNE TAŞINMAZLARI</t>
  </si>
  <si>
    <t>TESCİLLİ    (İRATLI)</t>
  </si>
  <si>
    <t>TESCİLLİ               (TAHSİSLİ)</t>
  </si>
  <si>
    <t>DEV.HÜK.VE TAS.ALT.</t>
  </si>
  <si>
    <t>DEV.HÜK.VE TAS.ALT. (TAHSİSLİ)</t>
  </si>
  <si>
    <t>ADEDİ</t>
  </si>
  <si>
    <t>MİLLİ   EMLAK   GELİRLERİ</t>
  </si>
  <si>
    <t>TAŞINMAZ SATIŞ     GELİRLERİ</t>
  </si>
  <si>
    <t>TAŞINMAZ KİRA GELİRLERİ</t>
  </si>
  <si>
    <t>LOJMAN KİRA GELİRLERİ</t>
  </si>
  <si>
    <t>ECRİMİSİL</t>
  </si>
  <si>
    <t>ÖN İZİN,    KUL.İZNİ GEL.</t>
  </si>
  <si>
    <t>İRTİFAK HAKKI GEL.</t>
  </si>
  <si>
    <t>TAŞINIR SATIŞ GEL.</t>
  </si>
  <si>
    <t>DİĞER GELİRLER</t>
  </si>
  <si>
    <t>Merkez</t>
  </si>
  <si>
    <t>İlçeler</t>
  </si>
  <si>
    <t>RET VE İADELER</t>
  </si>
  <si>
    <t>BÜTÇE GİDERİ TOPLAMI</t>
  </si>
  <si>
    <t>DERDEST DAVALAR</t>
  </si>
  <si>
    <t>DERDEST HUKUK DAVALARI</t>
  </si>
  <si>
    <t>DERDEST CEZA DAVALARI</t>
  </si>
  <si>
    <t>İCRA TAKİP DOSYALARI</t>
  </si>
  <si>
    <t>HAZİNE AVUKATI SAYISI</t>
  </si>
  <si>
    <t>BAŞMAKÇI MALMÜD.</t>
  </si>
  <si>
    <t>BAYAT MALMÜD.</t>
  </si>
  <si>
    <t>BOLVADİN MALMÜD.</t>
  </si>
  <si>
    <t>ÇAY MALMÜD.</t>
  </si>
  <si>
    <t>ÇOBANLAR MALMÜD.</t>
  </si>
  <si>
    <t>DAZKIRI MALMÜD.</t>
  </si>
  <si>
    <t>DİNAR MALMÜD.</t>
  </si>
  <si>
    <t>EMİRDAĞ MALMÜD.</t>
  </si>
  <si>
    <t>EVCİLER MALMÜD.</t>
  </si>
  <si>
    <t>HOCALAR MALMÜD.</t>
  </si>
  <si>
    <t>İHSANİYE MALMÜD.</t>
  </si>
  <si>
    <t>İSCEHİSAR MALMÜD.</t>
  </si>
  <si>
    <t>KIZILÖREN MALMÜD.</t>
  </si>
  <si>
    <t>SANDIKLI MALMÜD.</t>
  </si>
  <si>
    <t>SİNANPAŞA MALMÜD.</t>
  </si>
  <si>
    <t>SULTANDAĞI MALMÜD.</t>
  </si>
  <si>
    <t>ŞUHUT MALMÜD.</t>
  </si>
  <si>
    <t>BOLVADİN VD.MD.</t>
  </si>
  <si>
    <t>ÇAY VD.MD.</t>
  </si>
  <si>
    <t>DİNAR VD.MD.</t>
  </si>
  <si>
    <t>EMİRDAĞ VD.MD.</t>
  </si>
  <si>
    <t>SANDIKLI VD.MD.</t>
  </si>
  <si>
    <t>BİRİMİN ADI</t>
  </si>
  <si>
    <t>GERÇEK</t>
  </si>
  <si>
    <t>BASİT</t>
  </si>
  <si>
    <t>KURUMLAR</t>
  </si>
  <si>
    <t>KOCATEPE VD.MD.</t>
  </si>
  <si>
    <t>TINAZTEPE VD.MD.</t>
  </si>
  <si>
    <t>MİLLİ EMLAK MÜD.</t>
  </si>
  <si>
    <t>SAYMANLIKLAR</t>
  </si>
  <si>
    <t>MUHASEBE MÜD.</t>
  </si>
  <si>
    <t>KOCATEPE V.D. MÜD.</t>
  </si>
  <si>
    <t>TINAZTEPE V.D. MÜD.</t>
  </si>
  <si>
    <t>İSCEHİSAR VD.MD.</t>
  </si>
  <si>
    <t>PERSONEL</t>
  </si>
  <si>
    <t>CARİ</t>
  </si>
  <si>
    <t>YATIRIM</t>
  </si>
  <si>
    <t xml:space="preserve"> </t>
  </si>
  <si>
    <t>KDV</t>
  </si>
  <si>
    <t>ÖTV</t>
  </si>
  <si>
    <t>İLİMİZ MERKEZ VE İLÇE GELİR -GİDER DAĞILIMI</t>
  </si>
  <si>
    <t>BÜTÇE GİDERİ</t>
  </si>
  <si>
    <t>ORAN</t>
  </si>
  <si>
    <t>BÜTÇE GELİRLERİ</t>
  </si>
  <si>
    <t>GELİRİN GİDERİ KARŞILAMA ORANI</t>
  </si>
  <si>
    <t>AFYONKARAHİSAR İL GENELİ GİDER DAĞILIMI</t>
  </si>
  <si>
    <t>İL MERKEZİ</t>
  </si>
  <si>
    <t>10.01%</t>
  </si>
  <si>
    <t>TEMMUZ 2018</t>
  </si>
  <si>
    <t>2.836.996.53</t>
  </si>
  <si>
    <t>31.07.2018 TARİHİ İTİBARİYLE HARCAMALARIN SINIFLANDIRILMASI</t>
  </si>
  <si>
    <t>31.07.2018 TARİHİ İTİBARİYLE MÜKELLEF SAYILARI</t>
  </si>
  <si>
    <t>DÖNEMİ: TEMMUZ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</si>
</sst>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T_L_-;\-* #,##0.00\ _T_L_-;_-* &quot;-&quot;??\ _T_L_-;_-@_-"/>
    <numFmt numFmtId="165" formatCode="#,##0.00\ _₺"/>
    <numFmt numFmtId="166" formatCode="#,##0\ _₺"/>
    <numFmt numFmtId="167" formatCode="#,##0.00;[Red]#,##0.00"/>
    <numFmt numFmtId="168" formatCode="#,##0.00\ _T_L;[Red]#,##0.00\ _T_L"/>
    <numFmt numFmtId="169" formatCode="%0.00"/>
    <numFmt numFmtId="170" formatCode="%0"/>
    <numFmt numFmtId="171" formatCode="#,###.00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9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0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Arial"/>
      <family val="2"/>
    </font>
    <font>
      <sz val="11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 Tur"/>
      <charset val="162"/>
    </font>
    <font>
      <b/>
      <u/>
      <sz val="12"/>
      <name val="Times New Roman"/>
      <family val="1"/>
      <charset val="162"/>
    </font>
    <font>
      <sz val="10"/>
      <color theme="1"/>
      <name val="Verdana"/>
      <family val="2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rgb="FF000000"/>
      <name val="Calibri"/>
      <family val="2"/>
      <charset val="162"/>
    </font>
    <font>
      <sz val="12"/>
      <color rgb="FF000000"/>
      <name val="Calibri"/>
      <family val="2"/>
      <charset val="162"/>
    </font>
    <font>
      <sz val="12"/>
      <color indexed="8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1"/>
      <color indexed="8"/>
      <name val="Times New Roman"/>
      <family val="1"/>
      <charset val="162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  <charset val="162"/>
    </font>
    <font>
      <sz val="10"/>
      <color indexed="8"/>
      <name val="Verdana"/>
      <family val="2"/>
      <charset val="162"/>
    </font>
    <font>
      <sz val="12"/>
      <name val="Calibri"/>
      <family val="2"/>
      <charset val="162"/>
      <scheme val="minor"/>
    </font>
    <font>
      <sz val="10"/>
      <color rgb="FF000000"/>
      <name val="Verdana"/>
      <family val="2"/>
      <charset val="162"/>
    </font>
    <font>
      <sz val="10"/>
      <name val="Verdana"/>
      <family val="2"/>
      <charset val="162"/>
    </font>
    <font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44" fillId="0" borderId="0"/>
    <xf numFmtId="0" fontId="44" fillId="0" borderId="0"/>
    <xf numFmtId="0" fontId="45" fillId="0" borderId="0"/>
    <xf numFmtId="0" fontId="24" fillId="0" borderId="0"/>
    <xf numFmtId="164" fontId="45" fillId="0" borderId="0" applyFont="0" applyFill="0" applyBorder="0" applyAlignment="0" applyProtection="0"/>
    <xf numFmtId="0" fontId="23" fillId="0" borderId="0"/>
    <xf numFmtId="0" fontId="22" fillId="0" borderId="0"/>
    <xf numFmtId="0" fontId="44" fillId="0" borderId="0"/>
    <xf numFmtId="0" fontId="44" fillId="0" borderId="0"/>
    <xf numFmtId="0" fontId="21" fillId="0" borderId="0"/>
    <xf numFmtId="164" fontId="44" fillId="0" borderId="0" applyFont="0" applyFill="0" applyBorder="0" applyAlignment="0" applyProtection="0"/>
    <xf numFmtId="0" fontId="20" fillId="0" borderId="0"/>
    <xf numFmtId="0" fontId="44" fillId="0" borderId="0"/>
    <xf numFmtId="0" fontId="18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525">
    <xf numFmtId="0" fontId="0" fillId="0" borderId="0" xfId="0"/>
    <xf numFmtId="0" fontId="26" fillId="0" borderId="25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" fontId="30" fillId="0" borderId="27" xfId="0" applyNumberFormat="1" applyFont="1" applyBorder="1" applyAlignment="1">
      <alignment horizontal="center" vertical="center" wrapText="1"/>
    </xf>
    <xf numFmtId="4" fontId="29" fillId="0" borderId="2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 wrapText="1"/>
    </xf>
    <xf numFmtId="0" fontId="36" fillId="0" borderId="25" xfId="0" applyNumberFormat="1" applyFont="1" applyFill="1" applyBorder="1" applyAlignment="1" applyProtection="1">
      <alignment vertical="center"/>
      <protection hidden="1"/>
    </xf>
    <xf numFmtId="0" fontId="26" fillId="0" borderId="25" xfId="0" applyFont="1" applyFill="1" applyBorder="1" applyAlignment="1">
      <alignment horizontal="center" vertical="center"/>
    </xf>
    <xf numFmtId="0" fontId="0" fillId="0" borderId="0" xfId="0" applyBorder="1"/>
    <xf numFmtId="0" fontId="36" fillId="0" borderId="25" xfId="0" applyFont="1" applyFill="1" applyBorder="1" applyAlignment="1" applyProtection="1">
      <alignment vertical="center" wrapText="1"/>
      <protection hidden="1"/>
    </xf>
    <xf numFmtId="0" fontId="39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28" xfId="0" applyNumberFormat="1" applyFont="1" applyFill="1" applyBorder="1" applyAlignment="1" applyProtection="1">
      <alignment vertical="center"/>
      <protection hidden="1"/>
    </xf>
    <xf numFmtId="0" fontId="43" fillId="0" borderId="30" xfId="0" applyFont="1" applyBorder="1" applyAlignment="1">
      <alignment horizontal="left" vertical="center"/>
    </xf>
    <xf numFmtId="4" fontId="26" fillId="0" borderId="25" xfId="0" applyNumberFormat="1" applyFont="1" applyBorder="1" applyAlignment="1">
      <alignment horizontal="center" vertical="center"/>
    </xf>
    <xf numFmtId="4" fontId="4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8" fillId="0" borderId="0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8" xfId="0" applyFont="1" applyBorder="1"/>
    <xf numFmtId="0" fontId="38" fillId="0" borderId="45" xfId="0" applyFont="1" applyBorder="1"/>
    <xf numFmtId="0" fontId="39" fillId="0" borderId="25" xfId="0" applyNumberFormat="1" applyFont="1" applyFill="1" applyBorder="1" applyAlignment="1" applyProtection="1">
      <alignment vertical="center"/>
      <protection hidden="1"/>
    </xf>
    <xf numFmtId="0" fontId="43" fillId="0" borderId="25" xfId="0" applyFont="1" applyBorder="1" applyAlignment="1">
      <alignment horizontal="left" vertical="center"/>
    </xf>
    <xf numFmtId="0" fontId="26" fillId="0" borderId="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0" fillId="0" borderId="5" xfId="0" applyBorder="1"/>
    <xf numFmtId="0" fontId="26" fillId="0" borderId="8" xfId="0" applyFont="1" applyBorder="1"/>
    <xf numFmtId="0" fontId="43" fillId="0" borderId="0" xfId="0" applyFont="1" applyBorder="1" applyAlignment="1">
      <alignment vertical="center"/>
    </xf>
    <xf numFmtId="4" fontId="47" fillId="0" borderId="1" xfId="0" applyNumberFormat="1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center" vertical="center"/>
    </xf>
    <xf numFmtId="0" fontId="26" fillId="0" borderId="25" xfId="0" applyFont="1" applyBorder="1" applyAlignment="1">
      <alignment vertical="center"/>
    </xf>
    <xf numFmtId="0" fontId="38" fillId="0" borderId="32" xfId="0" applyFont="1" applyBorder="1" applyAlignment="1">
      <alignment vertical="center"/>
    </xf>
    <xf numFmtId="0" fontId="38" fillId="0" borderId="26" xfId="0" applyFont="1" applyBorder="1" applyAlignment="1">
      <alignment vertical="center"/>
    </xf>
    <xf numFmtId="0" fontId="43" fillId="0" borderId="26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50" fillId="0" borderId="25" xfId="0" applyFont="1" applyBorder="1" applyAlignment="1">
      <alignment horizontal="left" vertical="center"/>
    </xf>
    <xf numFmtId="0" fontId="38" fillId="0" borderId="0" xfId="0" applyFont="1" applyBorder="1"/>
    <xf numFmtId="4" fontId="42" fillId="0" borderId="25" xfId="0" applyNumberFormat="1" applyFont="1" applyFill="1" applyBorder="1" applyAlignment="1" applyProtection="1">
      <alignment horizontal="right" vertical="center" wrapText="1"/>
      <protection hidden="1"/>
    </xf>
    <xf numFmtId="4" fontId="42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42" fillId="0" borderId="25" xfId="0" applyNumberFormat="1" applyFont="1" applyBorder="1" applyAlignment="1">
      <alignment horizontal="right" vertical="center"/>
    </xf>
    <xf numFmtId="0" fontId="0" fillId="0" borderId="13" xfId="0" applyBorder="1"/>
    <xf numFmtId="3" fontId="0" fillId="0" borderId="26" xfId="0" applyNumberFormat="1" applyFont="1" applyBorder="1" applyAlignment="1">
      <alignment horizontal="center" vertical="center"/>
    </xf>
    <xf numFmtId="3" fontId="0" fillId="0" borderId="25" xfId="0" applyNumberFormat="1" applyFont="1" applyBorder="1" applyAlignment="1">
      <alignment horizontal="center" vertical="center"/>
    </xf>
    <xf numFmtId="0" fontId="0" fillId="0" borderId="25" xfId="0" applyBorder="1"/>
    <xf numFmtId="3" fontId="0" fillId="0" borderId="48" xfId="0" applyNumberFormat="1" applyBorder="1" applyAlignment="1">
      <alignment horizontal="center" vertical="center"/>
    </xf>
    <xf numFmtId="0" fontId="0" fillId="0" borderId="49" xfId="0" applyBorder="1"/>
    <xf numFmtId="0" fontId="26" fillId="0" borderId="54" xfId="0" applyFont="1" applyBorder="1" applyAlignment="1">
      <alignment horizontal="center" vertical="center"/>
    </xf>
    <xf numFmtId="0" fontId="43" fillId="0" borderId="50" xfId="0" applyFont="1" applyBorder="1" applyAlignment="1">
      <alignment vertical="center"/>
    </xf>
    <xf numFmtId="4" fontId="42" fillId="0" borderId="15" xfId="0" applyNumberFormat="1" applyFont="1" applyBorder="1" applyAlignment="1">
      <alignment horizontal="right" vertical="center"/>
    </xf>
    <xf numFmtId="4" fontId="42" fillId="0" borderId="0" xfId="0" applyNumberFormat="1" applyFont="1" applyFill="1" applyBorder="1" applyAlignment="1" applyProtection="1">
      <alignment horizontal="right" vertical="center"/>
      <protection locked="0"/>
    </xf>
    <xf numFmtId="4" fontId="42" fillId="0" borderId="0" xfId="0" applyNumberFormat="1" applyFont="1" applyBorder="1" applyAlignment="1">
      <alignment horizontal="right" vertical="center"/>
    </xf>
    <xf numFmtId="3" fontId="46" fillId="0" borderId="57" xfId="0" applyNumberFormat="1" applyFont="1" applyFill="1" applyBorder="1" applyAlignment="1">
      <alignment horizontal="center" vertical="center"/>
    </xf>
    <xf numFmtId="3" fontId="46" fillId="0" borderId="22" xfId="0" applyNumberFormat="1" applyFont="1" applyBorder="1" applyAlignment="1">
      <alignment horizontal="center" vertical="center"/>
    </xf>
    <xf numFmtId="3" fontId="46" fillId="0" borderId="46" xfId="0" applyNumberFormat="1" applyFont="1" applyBorder="1" applyAlignment="1">
      <alignment horizontal="center" vertical="center"/>
    </xf>
    <xf numFmtId="3" fontId="46" fillId="0" borderId="32" xfId="0" applyNumberFormat="1" applyFont="1" applyBorder="1" applyAlignment="1">
      <alignment horizontal="center" vertical="center"/>
    </xf>
    <xf numFmtId="3" fontId="46" fillId="0" borderId="31" xfId="0" applyNumberFormat="1" applyFont="1" applyBorder="1" applyAlignment="1">
      <alignment horizontal="center" vertical="center"/>
    </xf>
    <xf numFmtId="3" fontId="46" fillId="0" borderId="2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46" fillId="0" borderId="51" xfId="0" applyNumberFormat="1" applyFont="1" applyBorder="1" applyAlignment="1">
      <alignment horizontal="center" vertical="center"/>
    </xf>
    <xf numFmtId="3" fontId="46" fillId="0" borderId="52" xfId="0" applyNumberFormat="1" applyFont="1" applyBorder="1" applyAlignment="1">
      <alignment horizontal="center" vertical="center"/>
    </xf>
    <xf numFmtId="3" fontId="46" fillId="0" borderId="48" xfId="0" applyNumberFormat="1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4" fontId="30" fillId="0" borderId="45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6" fillId="0" borderId="52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43" fillId="0" borderId="27" xfId="0" applyFont="1" applyBorder="1" applyAlignment="1">
      <alignment horizontal="left" vertical="center"/>
    </xf>
    <xf numFmtId="4" fontId="42" fillId="0" borderId="11" xfId="0" applyNumberFormat="1" applyFont="1" applyBorder="1" applyAlignment="1">
      <alignment horizontal="right" vertical="center"/>
    </xf>
    <xf numFmtId="0" fontId="0" fillId="0" borderId="51" xfId="0" applyBorder="1" applyAlignment="1">
      <alignment horizontal="center" vertical="center" wrapText="1"/>
    </xf>
    <xf numFmtId="0" fontId="42" fillId="0" borderId="51" xfId="0" applyFont="1" applyBorder="1" applyAlignment="1">
      <alignment horizontal="center" vertical="center"/>
    </xf>
    <xf numFmtId="0" fontId="42" fillId="0" borderId="57" xfId="0" applyFont="1" applyBorder="1" applyAlignment="1">
      <alignment horizontal="center" vertical="center"/>
    </xf>
    <xf numFmtId="0" fontId="43" fillId="0" borderId="57" xfId="0" applyFont="1" applyBorder="1" applyAlignment="1">
      <alignment vertical="center"/>
    </xf>
    <xf numFmtId="3" fontId="46" fillId="0" borderId="73" xfId="0" applyNumberFormat="1" applyFont="1" applyFill="1" applyBorder="1" applyAlignment="1">
      <alignment horizontal="center" vertical="center"/>
    </xf>
    <xf numFmtId="4" fontId="30" fillId="0" borderId="27" xfId="0" applyNumberFormat="1" applyFont="1" applyBorder="1" applyAlignment="1">
      <alignment horizontal="center" vertical="center" wrapText="1"/>
    </xf>
    <xf numFmtId="4" fontId="30" fillId="0" borderId="27" xfId="0" applyNumberFormat="1" applyFont="1" applyFill="1" applyBorder="1" applyAlignment="1">
      <alignment horizontal="center" vertical="center" wrapText="1"/>
    </xf>
    <xf numFmtId="4" fontId="30" fillId="0" borderId="73" xfId="0" applyNumberFormat="1" applyFont="1" applyBorder="1" applyAlignment="1">
      <alignment horizontal="center" vertical="center" wrapText="1"/>
    </xf>
    <xf numFmtId="0" fontId="10" fillId="0" borderId="67" xfId="0" applyFont="1" applyBorder="1" applyAlignment="1">
      <alignment horizontal="right"/>
    </xf>
    <xf numFmtId="3" fontId="32" fillId="0" borderId="7" xfId="0" applyNumberFormat="1" applyFont="1" applyBorder="1" applyAlignment="1">
      <alignment horizontal="center" vertical="center"/>
    </xf>
    <xf numFmtId="3" fontId="31" fillId="0" borderId="10" xfId="0" applyNumberFormat="1" applyFont="1" applyBorder="1" applyAlignment="1">
      <alignment horizontal="center" vertical="center"/>
    </xf>
    <xf numFmtId="3" fontId="32" fillId="0" borderId="0" xfId="0" applyNumberFormat="1" applyFont="1" applyBorder="1" applyAlignment="1">
      <alignment horizontal="center" vertical="center"/>
    </xf>
    <xf numFmtId="0" fontId="32" fillId="0" borderId="0" xfId="0" applyFont="1"/>
    <xf numFmtId="3" fontId="32" fillId="0" borderId="50" xfId="0" applyNumberFormat="1" applyFont="1" applyBorder="1"/>
    <xf numFmtId="3" fontId="31" fillId="0" borderId="50" xfId="0" applyNumberFormat="1" applyFont="1" applyBorder="1" applyAlignment="1">
      <alignment horizontal="center" vertical="center"/>
    </xf>
    <xf numFmtId="3" fontId="32" fillId="0" borderId="0" xfId="0" applyNumberFormat="1" applyFont="1" applyBorder="1"/>
    <xf numFmtId="3" fontId="31" fillId="0" borderId="25" xfId="0" applyNumberFormat="1" applyFont="1" applyBorder="1" applyAlignment="1">
      <alignment horizontal="center" vertical="center"/>
    </xf>
    <xf numFmtId="0" fontId="0" fillId="0" borderId="0" xfId="0" applyFill="1"/>
    <xf numFmtId="3" fontId="32" fillId="0" borderId="73" xfId="0" applyNumberFormat="1" applyFont="1" applyFill="1" applyBorder="1" applyAlignment="1">
      <alignment horizontal="center" vertical="center"/>
    </xf>
    <xf numFmtId="3" fontId="32" fillId="0" borderId="50" xfId="0" applyNumberFormat="1" applyFont="1" applyBorder="1" applyAlignment="1">
      <alignment horizontal="center" vertical="center"/>
    </xf>
    <xf numFmtId="3" fontId="32" fillId="0" borderId="73" xfId="0" applyNumberFormat="1" applyFont="1" applyBorder="1" applyAlignment="1">
      <alignment horizontal="center" vertical="center"/>
    </xf>
    <xf numFmtId="165" fontId="17" fillId="0" borderId="27" xfId="0" applyNumberFormat="1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0" fontId="17" fillId="0" borderId="67" xfId="0" applyFont="1" applyBorder="1" applyAlignment="1">
      <alignment vertical="center"/>
    </xf>
    <xf numFmtId="9" fontId="8" fillId="0" borderId="18" xfId="0" applyNumberFormat="1" applyFont="1" applyBorder="1" applyAlignment="1">
      <alignment vertical="center"/>
    </xf>
    <xf numFmtId="10" fontId="8" fillId="0" borderId="67" xfId="0" applyNumberFormat="1" applyFont="1" applyBorder="1" applyAlignment="1">
      <alignment vertical="center"/>
    </xf>
    <xf numFmtId="4" fontId="16" fillId="0" borderId="19" xfId="0" applyNumberFormat="1" applyFont="1" applyBorder="1" applyAlignment="1">
      <alignment vertical="center"/>
    </xf>
    <xf numFmtId="0" fontId="10" fillId="0" borderId="67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10" fontId="17" fillId="0" borderId="19" xfId="0" applyNumberFormat="1" applyFont="1" applyBorder="1" applyAlignment="1">
      <alignment vertical="center"/>
    </xf>
    <xf numFmtId="10" fontId="10" fillId="0" borderId="67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166" fontId="10" fillId="0" borderId="67" xfId="0" applyNumberFormat="1" applyFont="1" applyBorder="1" applyAlignment="1">
      <alignment vertical="center"/>
    </xf>
    <xf numFmtId="10" fontId="16" fillId="0" borderId="19" xfId="0" applyNumberFormat="1" applyFont="1" applyBorder="1" applyAlignment="1">
      <alignment vertical="center"/>
    </xf>
    <xf numFmtId="4" fontId="10" fillId="0" borderId="67" xfId="0" applyNumberFormat="1" applyFont="1" applyBorder="1" applyAlignment="1">
      <alignment vertical="center"/>
    </xf>
    <xf numFmtId="4" fontId="16" fillId="0" borderId="67" xfId="0" applyNumberFormat="1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170" fontId="53" fillId="0" borderId="67" xfId="0" applyNumberFormat="1" applyFont="1" applyBorder="1" applyAlignment="1">
      <alignment vertical="center"/>
    </xf>
    <xf numFmtId="0" fontId="53" fillId="0" borderId="19" xfId="0" applyFont="1" applyBorder="1" applyAlignment="1">
      <alignment vertical="center"/>
    </xf>
    <xf numFmtId="0" fontId="16" fillId="0" borderId="67" xfId="0" applyFont="1" applyBorder="1" applyAlignment="1">
      <alignment vertical="center"/>
    </xf>
    <xf numFmtId="0" fontId="53" fillId="0" borderId="18" xfId="0" applyFont="1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28" xfId="0" applyBorder="1" applyAlignment="1">
      <alignment vertical="center"/>
    </xf>
    <xf numFmtId="9" fontId="6" fillId="0" borderId="18" xfId="0" applyNumberFormat="1" applyFont="1" applyBorder="1" applyAlignment="1">
      <alignment horizontal="right" vertical="center"/>
    </xf>
    <xf numFmtId="10" fontId="6" fillId="0" borderId="7" xfId="0" applyNumberFormat="1" applyFont="1" applyBorder="1" applyAlignment="1">
      <alignment horizontal="right" vertical="center"/>
    </xf>
    <xf numFmtId="9" fontId="52" fillId="0" borderId="67" xfId="0" applyNumberFormat="1" applyFont="1" applyBorder="1" applyAlignment="1">
      <alignment horizontal="right"/>
    </xf>
    <xf numFmtId="169" fontId="53" fillId="0" borderId="18" xfId="0" applyNumberFormat="1" applyFont="1" applyBorder="1" applyAlignment="1">
      <alignment horizontal="right" vertical="center"/>
    </xf>
    <xf numFmtId="4" fontId="6" fillId="0" borderId="18" xfId="0" applyNumberFormat="1" applyFont="1" applyFill="1" applyBorder="1" applyAlignment="1">
      <alignment horizontal="right" vertical="center"/>
    </xf>
    <xf numFmtId="4" fontId="6" fillId="0" borderId="7" xfId="0" applyNumberFormat="1" applyFont="1" applyFill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4" fontId="6" fillId="0" borderId="73" xfId="0" applyNumberFormat="1" applyFont="1" applyFill="1" applyBorder="1" applyAlignment="1">
      <alignment horizontal="center" vertical="center" wrapText="1"/>
    </xf>
    <xf numFmtId="4" fontId="6" fillId="0" borderId="27" xfId="0" applyNumberFormat="1" applyFont="1" applyFill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3" fontId="32" fillId="0" borderId="70" xfId="0" applyNumberFormat="1" applyFont="1" applyFill="1" applyBorder="1" applyAlignment="1">
      <alignment horizontal="center" vertical="center"/>
    </xf>
    <xf numFmtId="3" fontId="32" fillId="0" borderId="57" xfId="0" applyNumberFormat="1" applyFont="1" applyBorder="1" applyAlignment="1">
      <alignment horizontal="center" vertical="center"/>
    </xf>
    <xf numFmtId="3" fontId="32" fillId="0" borderId="55" xfId="0" applyNumberFormat="1" applyFont="1" applyBorder="1" applyAlignment="1">
      <alignment horizontal="center" vertical="center"/>
    </xf>
    <xf numFmtId="3" fontId="32" fillId="0" borderId="48" xfId="0" applyNumberFormat="1" applyFont="1" applyBorder="1" applyAlignment="1">
      <alignment horizontal="center" vertical="center"/>
    </xf>
    <xf numFmtId="3" fontId="32" fillId="0" borderId="25" xfId="0" applyNumberFormat="1" applyFont="1" applyBorder="1" applyAlignment="1">
      <alignment horizontal="center" vertical="center"/>
    </xf>
    <xf numFmtId="3" fontId="32" fillId="0" borderId="71" xfId="0" applyNumberFormat="1" applyFont="1" applyBorder="1" applyAlignment="1">
      <alignment horizontal="center" vertical="center"/>
    </xf>
    <xf numFmtId="3" fontId="32" fillId="0" borderId="70" xfId="0" applyNumberFormat="1" applyFont="1" applyBorder="1" applyAlignment="1">
      <alignment horizontal="center" vertical="center"/>
    </xf>
    <xf numFmtId="3" fontId="32" fillId="0" borderId="13" xfId="0" applyNumberFormat="1" applyFont="1" applyBorder="1" applyAlignment="1">
      <alignment horizontal="center" vertical="center"/>
    </xf>
    <xf numFmtId="3" fontId="32" fillId="0" borderId="52" xfId="0" applyNumberFormat="1" applyFont="1" applyBorder="1" applyAlignment="1">
      <alignment horizontal="center" vertical="center"/>
    </xf>
    <xf numFmtId="3" fontId="32" fillId="0" borderId="27" xfId="0" applyNumberFormat="1" applyFont="1" applyBorder="1" applyAlignment="1">
      <alignment horizontal="center" vertical="center"/>
    </xf>
    <xf numFmtId="3" fontId="32" fillId="0" borderId="14" xfId="0" applyNumberFormat="1" applyFont="1" applyBorder="1" applyAlignment="1">
      <alignment horizontal="center" vertical="center"/>
    </xf>
    <xf numFmtId="3" fontId="32" fillId="0" borderId="22" xfId="0" applyNumberFormat="1" applyFont="1" applyBorder="1" applyAlignment="1">
      <alignment horizontal="center" vertical="center"/>
    </xf>
    <xf numFmtId="3" fontId="46" fillId="0" borderId="15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4" fontId="4" fillId="0" borderId="73" xfId="0" applyNumberFormat="1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4" fontId="42" fillId="0" borderId="73" xfId="0" applyNumberFormat="1" applyFont="1" applyFill="1" applyBorder="1" applyAlignment="1" applyProtection="1">
      <alignment horizontal="right" vertical="center" wrapText="1"/>
      <protection hidden="1"/>
    </xf>
    <xf numFmtId="4" fontId="42" fillId="0" borderId="73" xfId="0" applyNumberFormat="1" applyFont="1" applyFill="1" applyBorder="1" applyAlignment="1" applyProtection="1">
      <alignment horizontal="right" vertical="center"/>
      <protection locked="0"/>
    </xf>
    <xf numFmtId="4" fontId="58" fillId="0" borderId="73" xfId="0" applyNumberFormat="1" applyFont="1" applyBorder="1" applyAlignment="1">
      <alignment horizontal="center" vertical="center"/>
    </xf>
    <xf numFmtId="3" fontId="46" fillId="0" borderId="27" xfId="0" applyNumberFormat="1" applyFont="1" applyBorder="1" applyAlignment="1">
      <alignment horizontal="center" vertical="center"/>
    </xf>
    <xf numFmtId="3" fontId="46" fillId="0" borderId="47" xfId="0" applyNumberFormat="1" applyFont="1" applyBorder="1" applyAlignment="1">
      <alignment horizontal="center" vertical="center"/>
    </xf>
    <xf numFmtId="3" fontId="46" fillId="0" borderId="29" xfId="0" applyNumberFormat="1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31" fillId="0" borderId="60" xfId="0" applyFont="1" applyFill="1" applyBorder="1" applyAlignment="1">
      <alignment horizontal="center" vertical="center"/>
    </xf>
    <xf numFmtId="0" fontId="31" fillId="0" borderId="73" xfId="0" applyFont="1" applyFill="1" applyBorder="1" applyAlignment="1">
      <alignment horizontal="center" vertical="center"/>
    </xf>
    <xf numFmtId="4" fontId="31" fillId="0" borderId="18" xfId="0" applyNumberFormat="1" applyFont="1" applyFill="1" applyBorder="1" applyAlignment="1">
      <alignment horizontal="center" vertical="center"/>
    </xf>
    <xf numFmtId="4" fontId="31" fillId="0" borderId="7" xfId="0" applyNumberFormat="1" applyFont="1" applyFill="1" applyBorder="1" applyAlignment="1">
      <alignment horizontal="center" vertical="center"/>
    </xf>
    <xf numFmtId="4" fontId="31" fillId="0" borderId="58" xfId="0" applyNumberFormat="1" applyFont="1" applyFill="1" applyBorder="1" applyAlignment="1">
      <alignment horizontal="center" vertical="center"/>
    </xf>
    <xf numFmtId="4" fontId="31" fillId="0" borderId="59" xfId="0" applyNumberFormat="1" applyFont="1" applyFill="1" applyBorder="1" applyAlignment="1">
      <alignment horizontal="center" vertical="center"/>
    </xf>
    <xf numFmtId="3" fontId="31" fillId="0" borderId="25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29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26" fillId="0" borderId="0" xfId="0" applyNumberFormat="1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0" fillId="0" borderId="25" xfId="0" applyFill="1" applyBorder="1" applyAlignment="1">
      <alignment vertical="center"/>
    </xf>
    <xf numFmtId="3" fontId="46" fillId="0" borderId="27" xfId="0" applyNumberFormat="1" applyFont="1" applyFill="1" applyBorder="1" applyAlignment="1">
      <alignment horizontal="center" vertical="center"/>
    </xf>
    <xf numFmtId="3" fontId="46" fillId="0" borderId="15" xfId="0" applyNumberFormat="1" applyFont="1" applyFill="1" applyBorder="1" applyAlignment="1">
      <alignment horizontal="center" vertical="center"/>
    </xf>
    <xf numFmtId="3" fontId="46" fillId="0" borderId="47" xfId="0" applyNumberFormat="1" applyFont="1" applyFill="1" applyBorder="1" applyAlignment="1">
      <alignment horizontal="center" vertical="center"/>
    </xf>
    <xf numFmtId="3" fontId="46" fillId="0" borderId="29" xfId="0" applyNumberFormat="1" applyFont="1" applyFill="1" applyBorder="1" applyAlignment="1">
      <alignment horizontal="center" vertical="center"/>
    </xf>
    <xf numFmtId="3" fontId="46" fillId="0" borderId="48" xfId="0" applyNumberFormat="1" applyFont="1" applyFill="1" applyBorder="1" applyAlignment="1">
      <alignment horizontal="center" vertical="center"/>
    </xf>
    <xf numFmtId="3" fontId="46" fillId="0" borderId="25" xfId="0" applyNumberFormat="1" applyFont="1" applyFill="1" applyBorder="1" applyAlignment="1">
      <alignment horizontal="center" vertical="center"/>
    </xf>
    <xf numFmtId="0" fontId="0" fillId="0" borderId="39" xfId="0" applyFill="1" applyBorder="1" applyAlignment="1">
      <alignment vertical="center"/>
    </xf>
    <xf numFmtId="3" fontId="31" fillId="0" borderId="48" xfId="0" applyNumberFormat="1" applyFont="1" applyFill="1" applyBorder="1" applyAlignment="1">
      <alignment horizontal="center" vertical="center"/>
    </xf>
    <xf numFmtId="3" fontId="31" fillId="0" borderId="26" xfId="0" applyNumberFormat="1" applyFont="1" applyFill="1" applyBorder="1" applyAlignment="1">
      <alignment horizontal="center" vertical="center"/>
    </xf>
    <xf numFmtId="3" fontId="31" fillId="0" borderId="23" xfId="0" applyNumberFormat="1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/>
    </xf>
    <xf numFmtId="0" fontId="35" fillId="0" borderId="25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/>
    </xf>
    <xf numFmtId="4" fontId="55" fillId="0" borderId="73" xfId="0" applyNumberFormat="1" applyFont="1" applyFill="1" applyBorder="1" applyAlignment="1">
      <alignment horizontal="center" vertical="center"/>
    </xf>
    <xf numFmtId="4" fontId="32" fillId="0" borderId="25" xfId="0" applyNumberFormat="1" applyFont="1" applyFill="1" applyBorder="1" applyAlignment="1">
      <alignment horizontal="center" vertical="center" wrapText="1"/>
    </xf>
    <xf numFmtId="4" fontId="32" fillId="0" borderId="27" xfId="0" applyNumberFormat="1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vertical="center"/>
    </xf>
    <xf numFmtId="4" fontId="31" fillId="0" borderId="28" xfId="0" applyNumberFormat="1" applyFont="1" applyFill="1" applyBorder="1" applyAlignment="1">
      <alignment horizontal="center" vertical="center" wrapText="1"/>
    </xf>
    <xf numFmtId="4" fontId="31" fillId="0" borderId="25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50" xfId="0" applyFont="1" applyFill="1" applyBorder="1" applyAlignment="1">
      <alignment horizontal="center" vertical="center"/>
    </xf>
    <xf numFmtId="4" fontId="14" fillId="0" borderId="50" xfId="0" applyNumberFormat="1" applyFont="1" applyFill="1" applyBorder="1" applyAlignment="1">
      <alignment horizontal="center" vertical="center"/>
    </xf>
    <xf numFmtId="4" fontId="26" fillId="0" borderId="50" xfId="0" applyNumberFormat="1" applyFont="1" applyFill="1" applyBorder="1" applyAlignment="1">
      <alignment horizontal="center" vertical="center"/>
    </xf>
    <xf numFmtId="4" fontId="14" fillId="0" borderId="25" xfId="0" applyNumberFormat="1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 wrapText="1"/>
    </xf>
    <xf numFmtId="4" fontId="31" fillId="0" borderId="25" xfId="0" applyNumberFormat="1" applyFont="1" applyFill="1" applyBorder="1" applyAlignment="1">
      <alignment horizontal="center" vertical="center"/>
    </xf>
    <xf numFmtId="4" fontId="30" fillId="0" borderId="73" xfId="0" applyNumberFormat="1" applyFont="1" applyFill="1" applyBorder="1" applyAlignment="1">
      <alignment horizontal="center" vertical="center" wrapText="1"/>
    </xf>
    <xf numFmtId="3" fontId="59" fillId="0" borderId="73" xfId="0" applyNumberFormat="1" applyFont="1" applyBorder="1" applyAlignment="1">
      <alignment horizontal="center" vertical="center"/>
    </xf>
    <xf numFmtId="9" fontId="26" fillId="0" borderId="18" xfId="0" applyNumberFormat="1" applyFont="1" applyBorder="1" applyAlignment="1">
      <alignment horizontal="center" vertical="center"/>
    </xf>
    <xf numFmtId="4" fontId="42" fillId="0" borderId="52" xfId="0" applyNumberFormat="1" applyFont="1" applyBorder="1" applyAlignment="1">
      <alignment horizontal="right" vertical="center"/>
    </xf>
    <xf numFmtId="4" fontId="42" fillId="0" borderId="52" xfId="0" applyNumberFormat="1" applyFont="1" applyFill="1" applyBorder="1" applyAlignment="1">
      <alignment horizontal="right" vertical="center"/>
    </xf>
    <xf numFmtId="4" fontId="61" fillId="0" borderId="73" xfId="0" applyNumberFormat="1" applyFont="1" applyFill="1" applyBorder="1" applyAlignment="1" applyProtection="1">
      <alignment horizontal="right" vertical="center" wrapText="1"/>
      <protection hidden="1"/>
    </xf>
    <xf numFmtId="4" fontId="61" fillId="0" borderId="73" xfId="0" applyNumberFormat="1" applyFont="1" applyFill="1" applyBorder="1" applyAlignment="1" applyProtection="1">
      <alignment horizontal="right" vertical="center"/>
      <protection locked="0"/>
    </xf>
    <xf numFmtId="0" fontId="46" fillId="0" borderId="0" xfId="0" applyFont="1" applyAlignment="1">
      <alignment horizontal="right"/>
    </xf>
    <xf numFmtId="4" fontId="30" fillId="0" borderId="15" xfId="0" applyNumberFormat="1" applyFont="1" applyBorder="1" applyAlignment="1">
      <alignment horizontal="center" vertical="center" wrapText="1"/>
    </xf>
    <xf numFmtId="4" fontId="0" fillId="0" borderId="73" xfId="0" applyNumberFormat="1" applyBorder="1" applyAlignment="1">
      <alignment horizontal="center"/>
    </xf>
    <xf numFmtId="4" fontId="63" fillId="0" borderId="73" xfId="0" applyNumberFormat="1" applyFont="1" applyBorder="1" applyAlignment="1">
      <alignment horizontal="right" vertical="center"/>
    </xf>
    <xf numFmtId="4" fontId="42" fillId="0" borderId="73" xfId="0" applyNumberFormat="1" applyFont="1" applyBorder="1" applyAlignment="1">
      <alignment horizontal="right" vertical="center"/>
    </xf>
    <xf numFmtId="4" fontId="42" fillId="0" borderId="73" xfId="0" applyNumberFormat="1" applyFont="1" applyFill="1" applyBorder="1" applyAlignment="1">
      <alignment horizontal="right" vertical="center"/>
    </xf>
    <xf numFmtId="4" fontId="42" fillId="0" borderId="73" xfId="0" applyNumberFormat="1" applyFont="1" applyBorder="1" applyAlignment="1">
      <alignment horizontal="right"/>
    </xf>
    <xf numFmtId="4" fontId="42" fillId="0" borderId="0" xfId="14" applyNumberFormat="1" applyFont="1" applyAlignment="1">
      <alignment horizontal="right" vertical="center"/>
    </xf>
    <xf numFmtId="4" fontId="61" fillId="0" borderId="50" xfId="0" applyNumberFormat="1" applyFont="1" applyFill="1" applyBorder="1" applyAlignment="1" applyProtection="1">
      <alignment horizontal="right" vertical="center" wrapText="1"/>
      <protection hidden="1"/>
    </xf>
    <xf numFmtId="4" fontId="61" fillId="0" borderId="50" xfId="0" applyNumberFormat="1" applyFont="1" applyFill="1" applyBorder="1" applyAlignment="1" applyProtection="1">
      <alignment horizontal="right" vertical="center"/>
      <protection locked="0"/>
    </xf>
    <xf numFmtId="4" fontId="42" fillId="0" borderId="50" xfId="0" applyNumberFormat="1" applyFont="1" applyBorder="1" applyAlignment="1">
      <alignment horizontal="right" vertical="center"/>
    </xf>
    <xf numFmtId="4" fontId="61" fillId="0" borderId="50" xfId="0" applyNumberFormat="1" applyFont="1" applyBorder="1" applyAlignment="1">
      <alignment horizontal="right" vertical="center" wrapText="1"/>
    </xf>
    <xf numFmtId="4" fontId="42" fillId="0" borderId="25" xfId="0" applyNumberFormat="1" applyFont="1" applyFill="1" applyBorder="1" applyAlignment="1" applyProtection="1">
      <alignment horizontal="right" vertical="center"/>
      <protection locked="0"/>
    </xf>
    <xf numFmtId="4" fontId="42" fillId="0" borderId="73" xfId="0" applyNumberFormat="1" applyFont="1" applyFill="1" applyBorder="1" applyAlignment="1">
      <alignment horizontal="center" vertical="center"/>
    </xf>
    <xf numFmtId="4" fontId="42" fillId="0" borderId="73" xfId="0" applyNumberFormat="1" applyFont="1" applyBorder="1" applyAlignment="1">
      <alignment horizontal="right" vertical="center"/>
    </xf>
    <xf numFmtId="3" fontId="59" fillId="0" borderId="2" xfId="0" applyNumberFormat="1" applyFont="1" applyBorder="1" applyAlignment="1">
      <alignment horizontal="center" vertical="center"/>
    </xf>
    <xf numFmtId="3" fontId="59" fillId="0" borderId="35" xfId="0" applyNumberFormat="1" applyFont="1" applyBorder="1" applyAlignment="1">
      <alignment horizontal="center" vertical="center"/>
    </xf>
    <xf numFmtId="3" fontId="65" fillId="0" borderId="73" xfId="0" applyNumberFormat="1" applyFont="1" applyFill="1" applyBorder="1" applyAlignment="1">
      <alignment horizontal="center" vertical="center"/>
    </xf>
    <xf numFmtId="4" fontId="30" fillId="0" borderId="13" xfId="0" applyNumberFormat="1" applyFont="1" applyFill="1" applyBorder="1" applyAlignment="1">
      <alignment horizontal="center" vertical="center" wrapText="1"/>
    </xf>
    <xf numFmtId="4" fontId="58" fillId="0" borderId="0" xfId="15" applyNumberFormat="1" applyFont="1" applyFill="1" applyAlignment="1">
      <alignment vertical="center"/>
    </xf>
    <xf numFmtId="4" fontId="38" fillId="0" borderId="73" xfId="0" applyNumberFormat="1" applyFont="1" applyFill="1" applyBorder="1" applyAlignment="1">
      <alignment vertical="center"/>
    </xf>
    <xf numFmtId="4" fontId="65" fillId="0" borderId="73" xfId="0" applyNumberFormat="1" applyFont="1" applyFill="1" applyBorder="1" applyAlignment="1">
      <alignment vertical="center"/>
    </xf>
    <xf numFmtId="3" fontId="46" fillId="0" borderId="55" xfId="0" applyNumberFormat="1" applyFont="1" applyBorder="1" applyAlignment="1">
      <alignment horizontal="center" vertical="center"/>
    </xf>
    <xf numFmtId="3" fontId="46" fillId="0" borderId="13" xfId="0" applyNumberFormat="1" applyFont="1" applyBorder="1" applyAlignment="1">
      <alignment horizontal="center" vertical="center"/>
    </xf>
    <xf numFmtId="3" fontId="46" fillId="0" borderId="73" xfId="0" applyNumberFormat="1" applyFont="1" applyBorder="1" applyAlignment="1">
      <alignment horizontal="center" vertical="center"/>
    </xf>
    <xf numFmtId="4" fontId="57" fillId="0" borderId="66" xfId="15" applyNumberFormat="1" applyFont="1" applyFill="1" applyBorder="1" applyAlignment="1">
      <alignment horizontal="center" vertical="center"/>
    </xf>
    <xf numFmtId="4" fontId="42" fillId="0" borderId="7" xfId="14" applyNumberFormat="1" applyFont="1" applyBorder="1" applyAlignment="1">
      <alignment horizontal="right" vertical="center"/>
    </xf>
    <xf numFmtId="4" fontId="64" fillId="0" borderId="7" xfId="0" applyNumberFormat="1" applyFont="1" applyFill="1" applyBorder="1" applyAlignment="1" applyProtection="1">
      <alignment horizontal="center" vertical="center" wrapText="1"/>
      <protection hidden="1"/>
    </xf>
    <xf numFmtId="4" fontId="0" fillId="0" borderId="73" xfId="0" applyNumberFormat="1" applyBorder="1"/>
    <xf numFmtId="4" fontId="32" fillId="0" borderId="73" xfId="0" applyNumberFormat="1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3" fontId="31" fillId="0" borderId="42" xfId="0" applyNumberFormat="1" applyFont="1" applyFill="1" applyBorder="1" applyAlignment="1">
      <alignment horizontal="center" vertical="center"/>
    </xf>
    <xf numFmtId="4" fontId="26" fillId="0" borderId="52" xfId="0" applyNumberFormat="1" applyFont="1" applyFill="1" applyBorder="1" applyAlignment="1">
      <alignment horizontal="center" vertical="center"/>
    </xf>
    <xf numFmtId="4" fontId="26" fillId="0" borderId="53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6" fillId="0" borderId="2" xfId="0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vertical="center"/>
    </xf>
    <xf numFmtId="0" fontId="25" fillId="0" borderId="6" xfId="0" applyFont="1" applyFill="1" applyBorder="1" applyAlignment="1">
      <alignment vertical="center"/>
    </xf>
    <xf numFmtId="0" fontId="46" fillId="0" borderId="6" xfId="0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vertical="center"/>
    </xf>
    <xf numFmtId="0" fontId="26" fillId="0" borderId="9" xfId="0" applyFont="1" applyFill="1" applyBorder="1" applyAlignment="1">
      <alignment vertical="center"/>
    </xf>
    <xf numFmtId="0" fontId="51" fillId="0" borderId="9" xfId="0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4" fontId="32" fillId="0" borderId="70" xfId="0" applyNumberFormat="1" applyFont="1" applyFill="1" applyBorder="1" applyAlignment="1">
      <alignment horizontal="right" vertical="center"/>
    </xf>
    <xf numFmtId="0" fontId="32" fillId="0" borderId="72" xfId="0" applyFont="1" applyFill="1" applyBorder="1" applyAlignment="1">
      <alignment horizontal="right" vertical="center"/>
    </xf>
    <xf numFmtId="4" fontId="32" fillId="0" borderId="73" xfId="0" applyNumberFormat="1" applyFont="1" applyFill="1" applyBorder="1" applyAlignment="1">
      <alignment horizontal="right" vertical="center"/>
    </xf>
    <xf numFmtId="0" fontId="31" fillId="0" borderId="11" xfId="0" applyFont="1" applyFill="1" applyBorder="1" applyAlignment="1">
      <alignment horizontal="center" vertical="center"/>
    </xf>
    <xf numFmtId="0" fontId="32" fillId="0" borderId="29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39" xfId="0" applyFont="1" applyFill="1" applyBorder="1" applyAlignment="1">
      <alignment horizontal="center" vertical="center"/>
    </xf>
    <xf numFmtId="0" fontId="32" fillId="0" borderId="44" xfId="0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/>
    </xf>
    <xf numFmtId="0" fontId="32" fillId="0" borderId="51" xfId="0" applyFont="1" applyFill="1" applyBorder="1" applyAlignment="1">
      <alignment horizontal="center" vertical="center"/>
    </xf>
    <xf numFmtId="0" fontId="32" fillId="0" borderId="63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 wrapText="1"/>
    </xf>
    <xf numFmtId="0" fontId="32" fillId="0" borderId="38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 vertical="center"/>
    </xf>
    <xf numFmtId="4" fontId="32" fillId="0" borderId="52" xfId="0" applyNumberFormat="1" applyFont="1" applyFill="1" applyBorder="1" applyAlignment="1">
      <alignment horizontal="right" vertical="center" wrapText="1"/>
    </xf>
    <xf numFmtId="0" fontId="32" fillId="0" borderId="53" xfId="0" applyFont="1" applyFill="1" applyBorder="1" applyAlignment="1">
      <alignment horizontal="right" vertical="center"/>
    </xf>
    <xf numFmtId="4" fontId="32" fillId="0" borderId="52" xfId="0" applyNumberFormat="1" applyFont="1" applyFill="1" applyBorder="1" applyAlignment="1">
      <alignment horizontal="right" vertical="center"/>
    </xf>
    <xf numFmtId="0" fontId="32" fillId="0" borderId="51" xfId="0" applyFont="1" applyFill="1" applyBorder="1" applyAlignment="1">
      <alignment horizontal="right" vertical="center"/>
    </xf>
    <xf numFmtId="0" fontId="26" fillId="0" borderId="23" xfId="0" applyFont="1" applyFill="1" applyBorder="1" applyAlignment="1">
      <alignment vertical="center"/>
    </xf>
    <xf numFmtId="0" fontId="25" fillId="0" borderId="24" xfId="0" applyFont="1" applyFill="1" applyBorder="1" applyAlignment="1">
      <alignment vertical="center"/>
    </xf>
    <xf numFmtId="3" fontId="31" fillId="0" borderId="23" xfId="0" applyNumberFormat="1" applyFont="1" applyFill="1" applyBorder="1" applyAlignment="1">
      <alignment horizontal="center" vertical="center"/>
    </xf>
    <xf numFmtId="3" fontId="32" fillId="0" borderId="26" xfId="0" applyNumberFormat="1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left" vertical="center"/>
    </xf>
    <xf numFmtId="3" fontId="42" fillId="0" borderId="73" xfId="0" applyNumberFormat="1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left" vertical="center"/>
    </xf>
    <xf numFmtId="0" fontId="25" fillId="0" borderId="51" xfId="0" applyFont="1" applyFill="1" applyBorder="1" applyAlignment="1">
      <alignment horizontal="left" vertical="center"/>
    </xf>
    <xf numFmtId="3" fontId="32" fillId="0" borderId="50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6" fillId="0" borderId="52" xfId="0" applyFont="1" applyFill="1" applyBorder="1" applyAlignment="1">
      <alignment horizontal="left" vertical="center"/>
    </xf>
    <xf numFmtId="0" fontId="26" fillId="0" borderId="53" xfId="0" applyFont="1" applyFill="1" applyBorder="1" applyAlignment="1">
      <alignment horizontal="left" vertical="center"/>
    </xf>
    <xf numFmtId="3" fontId="46" fillId="0" borderId="11" xfId="0" applyNumberFormat="1" applyFont="1" applyFill="1" applyBorder="1" applyAlignment="1">
      <alignment horizontal="center" vertical="center"/>
    </xf>
    <xf numFmtId="3" fontId="46" fillId="0" borderId="12" xfId="0" applyNumberFormat="1" applyFont="1" applyFill="1" applyBorder="1" applyAlignment="1">
      <alignment horizontal="center" vertical="center"/>
    </xf>
    <xf numFmtId="3" fontId="46" fillId="0" borderId="25" xfId="0" applyNumberFormat="1" applyFont="1" applyFill="1" applyBorder="1" applyAlignment="1">
      <alignment horizontal="center" vertical="center"/>
    </xf>
    <xf numFmtId="3" fontId="31" fillId="0" borderId="24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31" fillId="0" borderId="15" xfId="0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4" fontId="26" fillId="0" borderId="39" xfId="0" applyNumberFormat="1" applyFont="1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4" fontId="12" fillId="0" borderId="70" xfId="0" applyNumberFormat="1" applyFont="1" applyFill="1" applyBorder="1" applyAlignment="1">
      <alignment horizontal="center" vertical="center"/>
    </xf>
    <xf numFmtId="4" fontId="12" fillId="0" borderId="72" xfId="0" applyNumberFormat="1" applyFont="1" applyFill="1" applyBorder="1" applyAlignment="1">
      <alignment horizontal="center" vertical="center"/>
    </xf>
    <xf numFmtId="0" fontId="26" fillId="0" borderId="52" xfId="0" applyFont="1" applyFill="1" applyBorder="1" applyAlignment="1">
      <alignment horizontal="center" vertical="center"/>
    </xf>
    <xf numFmtId="0" fontId="26" fillId="0" borderId="51" xfId="0" applyFont="1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3" fontId="32" fillId="0" borderId="39" xfId="0" applyNumberFormat="1" applyFont="1" applyFill="1" applyBorder="1" applyAlignment="1">
      <alignment horizontal="center" vertical="center" wrapText="1"/>
    </xf>
    <xf numFmtId="3" fontId="32" fillId="0" borderId="40" xfId="0" applyNumberFormat="1" applyFont="1" applyFill="1" applyBorder="1" applyAlignment="1">
      <alignment horizontal="center" vertical="center" wrapText="1"/>
    </xf>
    <xf numFmtId="3" fontId="32" fillId="0" borderId="41" xfId="0" applyNumberFormat="1" applyFont="1" applyFill="1" applyBorder="1" applyAlignment="1">
      <alignment horizontal="center" vertical="center" wrapText="1"/>
    </xf>
    <xf numFmtId="3" fontId="32" fillId="0" borderId="21" xfId="0" applyNumberFormat="1" applyFont="1" applyFill="1" applyBorder="1" applyAlignment="1">
      <alignment horizontal="center" vertical="center" wrapText="1"/>
    </xf>
    <xf numFmtId="3" fontId="32" fillId="0" borderId="42" xfId="0" applyNumberFormat="1" applyFont="1" applyFill="1" applyBorder="1" applyAlignment="1">
      <alignment horizontal="center" vertical="center"/>
    </xf>
    <xf numFmtId="0" fontId="31" fillId="0" borderId="42" xfId="0" applyFont="1" applyFill="1" applyBorder="1" applyAlignment="1">
      <alignment horizontal="center" vertical="center" wrapText="1"/>
    </xf>
    <xf numFmtId="0" fontId="31" fillId="0" borderId="43" xfId="0" applyFont="1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/>
    </xf>
    <xf numFmtId="0" fontId="48" fillId="0" borderId="52" xfId="0" applyFont="1" applyFill="1" applyBorder="1" applyAlignment="1">
      <alignment horizontal="center" vertical="center"/>
    </xf>
    <xf numFmtId="0" fontId="48" fillId="0" borderId="53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vertical="center" wrapText="1"/>
    </xf>
    <xf numFmtId="0" fontId="0" fillId="0" borderId="34" xfId="0" applyFill="1" applyBorder="1" applyAlignment="1">
      <alignment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4" fontId="11" fillId="0" borderId="70" xfId="0" applyNumberFormat="1" applyFont="1" applyFill="1" applyBorder="1" applyAlignment="1">
      <alignment horizontal="center" vertical="center"/>
    </xf>
    <xf numFmtId="4" fontId="11" fillId="0" borderId="72" xfId="0" applyNumberFormat="1" applyFont="1" applyFill="1" applyBorder="1" applyAlignment="1">
      <alignment horizontal="center" vertical="center"/>
    </xf>
    <xf numFmtId="4" fontId="14" fillId="0" borderId="53" xfId="0" applyNumberFormat="1" applyFont="1" applyFill="1" applyBorder="1" applyAlignment="1">
      <alignment horizontal="center" vertical="center"/>
    </xf>
    <xf numFmtId="4" fontId="0" fillId="0" borderId="70" xfId="0" applyNumberFormat="1" applyFill="1" applyBorder="1" applyAlignment="1">
      <alignment horizontal="center" vertical="center"/>
    </xf>
    <xf numFmtId="4" fontId="0" fillId="0" borderId="72" xfId="0" applyNumberFormat="1" applyFill="1" applyBorder="1" applyAlignment="1">
      <alignment horizontal="center" vertical="center"/>
    </xf>
    <xf numFmtId="4" fontId="51" fillId="0" borderId="52" xfId="0" applyNumberFormat="1" applyFont="1" applyBorder="1" applyAlignment="1">
      <alignment horizontal="right" vertical="center"/>
    </xf>
    <xf numFmtId="0" fontId="46" fillId="0" borderId="51" xfId="0" applyFont="1" applyBorder="1" applyAlignment="1">
      <alignment horizontal="right" vertical="center"/>
    </xf>
    <xf numFmtId="0" fontId="26" fillId="0" borderId="15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8" fillId="0" borderId="52" xfId="0" applyFont="1" applyBorder="1" applyAlignment="1">
      <alignment horizontal="center" vertical="center"/>
    </xf>
    <xf numFmtId="0" fontId="48" fillId="0" borderId="51" xfId="0" applyFont="1" applyBorder="1" applyAlignment="1">
      <alignment horizontal="center" vertical="center"/>
    </xf>
    <xf numFmtId="0" fontId="48" fillId="0" borderId="53" xfId="0" applyFont="1" applyBorder="1" applyAlignment="1">
      <alignment horizontal="center" vertical="center"/>
    </xf>
    <xf numFmtId="4" fontId="46" fillId="0" borderId="70" xfId="0" applyNumberFormat="1" applyFont="1" applyBorder="1" applyAlignment="1">
      <alignment vertical="center"/>
    </xf>
    <xf numFmtId="0" fontId="46" fillId="0" borderId="71" xfId="0" applyFont="1" applyBorder="1" applyAlignment="1">
      <alignment vertical="center"/>
    </xf>
    <xf numFmtId="4" fontId="32" fillId="0" borderId="52" xfId="0" applyNumberFormat="1" applyFont="1" applyBorder="1" applyAlignment="1">
      <alignment horizontal="right" vertical="center" wrapText="1"/>
    </xf>
    <xf numFmtId="0" fontId="32" fillId="0" borderId="53" xfId="0" applyFont="1" applyBorder="1" applyAlignment="1">
      <alignment horizontal="right" vertical="center"/>
    </xf>
    <xf numFmtId="4" fontId="32" fillId="0" borderId="52" xfId="0" applyNumberFormat="1" applyFont="1" applyBorder="1" applyAlignment="1">
      <alignment horizontal="right" vertical="center"/>
    </xf>
    <xf numFmtId="0" fontId="32" fillId="0" borderId="51" xfId="0" applyFont="1" applyBorder="1" applyAlignment="1">
      <alignment horizontal="right" vertical="center"/>
    </xf>
    <xf numFmtId="4" fontId="30" fillId="0" borderId="64" xfId="0" applyNumberFormat="1" applyFont="1" applyBorder="1" applyAlignment="1">
      <alignment horizontal="right" vertical="center" wrapText="1"/>
    </xf>
    <xf numFmtId="0" fontId="0" fillId="0" borderId="62" xfId="0" applyBorder="1" applyAlignment="1">
      <alignment horizontal="right" vertical="center"/>
    </xf>
    <xf numFmtId="4" fontId="0" fillId="0" borderId="64" xfId="0" applyNumberFormat="1" applyBorder="1" applyAlignment="1">
      <alignment horizontal="right" vertical="center"/>
    </xf>
    <xf numFmtId="4" fontId="0" fillId="0" borderId="65" xfId="0" applyNumberFormat="1" applyBorder="1" applyAlignment="1">
      <alignment horizontal="right" vertical="center"/>
    </xf>
    <xf numFmtId="4" fontId="0" fillId="0" borderId="62" xfId="0" applyNumberFormat="1" applyBorder="1" applyAlignment="1">
      <alignment horizontal="right" vertical="center"/>
    </xf>
    <xf numFmtId="4" fontId="54" fillId="0" borderId="67" xfId="0" applyNumberFormat="1" applyFont="1" applyBorder="1" applyAlignment="1">
      <alignment horizontal="right" vertical="center"/>
    </xf>
    <xf numFmtId="4" fontId="60" fillId="0" borderId="56" xfId="0" applyNumberFormat="1" applyFont="1" applyBorder="1" applyAlignment="1">
      <alignment horizontal="right" vertical="center"/>
    </xf>
    <xf numFmtId="4" fontId="60" fillId="0" borderId="17" xfId="0" applyNumberFormat="1" applyFont="1" applyBorder="1" applyAlignment="1">
      <alignment horizontal="right" vertical="center"/>
    </xf>
    <xf numFmtId="4" fontId="60" fillId="0" borderId="76" xfId="0" applyNumberFormat="1" applyFont="1" applyBorder="1" applyAlignment="1">
      <alignment horizontal="right" vertical="center"/>
    </xf>
    <xf numFmtId="4" fontId="46" fillId="0" borderId="39" xfId="0" applyNumberFormat="1" applyFont="1" applyBorder="1" applyAlignment="1">
      <alignment vertical="center"/>
    </xf>
    <xf numFmtId="0" fontId="46" fillId="0" borderId="1" xfId="0" applyFont="1" applyBorder="1" applyAlignment="1">
      <alignment vertical="center"/>
    </xf>
    <xf numFmtId="4" fontId="32" fillId="0" borderId="67" xfId="0" applyNumberFormat="1" applyFont="1" applyBorder="1" applyAlignment="1">
      <alignment horizontal="right" vertical="center"/>
    </xf>
    <xf numFmtId="167" fontId="32" fillId="0" borderId="49" xfId="0" applyNumberFormat="1" applyFont="1" applyBorder="1" applyAlignment="1">
      <alignment horizontal="right" vertical="center"/>
    </xf>
    <xf numFmtId="167" fontId="32" fillId="0" borderId="19" xfId="0" applyNumberFormat="1" applyFont="1" applyBorder="1" applyAlignment="1">
      <alignment horizontal="right" vertical="center"/>
    </xf>
    <xf numFmtId="4" fontId="32" fillId="0" borderId="49" xfId="0" applyNumberFormat="1" applyFont="1" applyBorder="1" applyAlignment="1">
      <alignment horizontal="right" vertical="center"/>
    </xf>
    <xf numFmtId="0" fontId="32" fillId="0" borderId="19" xfId="0" applyFont="1" applyBorder="1" applyAlignment="1">
      <alignment horizontal="right" vertical="center"/>
    </xf>
    <xf numFmtId="4" fontId="32" fillId="0" borderId="19" xfId="0" applyNumberFormat="1" applyFont="1" applyBorder="1" applyAlignment="1">
      <alignment horizontal="right" vertical="center"/>
    </xf>
    <xf numFmtId="4" fontId="1" fillId="0" borderId="49" xfId="0" applyNumberFormat="1" applyFont="1" applyBorder="1" applyAlignment="1">
      <alignment horizontal="right" vertical="center"/>
    </xf>
    <xf numFmtId="4" fontId="1" fillId="0" borderId="19" xfId="0" applyNumberFormat="1" applyFont="1" applyBorder="1" applyAlignment="1">
      <alignment horizontal="right" vertical="center"/>
    </xf>
    <xf numFmtId="4" fontId="0" fillId="0" borderId="56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4" fontId="32" fillId="0" borderId="49" xfId="0" applyNumberFormat="1" applyFont="1" applyFill="1" applyBorder="1" applyAlignment="1">
      <alignment vertical="center"/>
    </xf>
    <xf numFmtId="4" fontId="32" fillId="0" borderId="19" xfId="0" applyNumberFormat="1" applyFont="1" applyFill="1" applyBorder="1" applyAlignment="1">
      <alignment vertical="center"/>
    </xf>
    <xf numFmtId="4" fontId="32" fillId="0" borderId="77" xfId="0" applyNumberFormat="1" applyFont="1" applyBorder="1" applyAlignment="1">
      <alignment horizontal="right" vertical="center"/>
    </xf>
    <xf numFmtId="4" fontId="2" fillId="0" borderId="33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4" fontId="0" fillId="0" borderId="32" xfId="0" applyNumberFormat="1" applyBorder="1" applyAlignment="1">
      <alignment vertical="center"/>
    </xf>
    <xf numFmtId="0" fontId="0" fillId="0" borderId="68" xfId="0" applyBorder="1" applyAlignment="1">
      <alignment vertical="center"/>
    </xf>
    <xf numFmtId="171" fontId="54" fillId="0" borderId="17" xfId="0" applyNumberFormat="1" applyFont="1" applyBorder="1" applyAlignment="1">
      <alignment horizontal="right" vertical="center"/>
    </xf>
    <xf numFmtId="4" fontId="60" fillId="0" borderId="32" xfId="0" applyNumberFormat="1" applyFont="1" applyBorder="1" applyAlignment="1">
      <alignment horizontal="right" vertical="center"/>
    </xf>
    <xf numFmtId="4" fontId="60" fillId="0" borderId="68" xfId="0" applyNumberFormat="1" applyFont="1" applyBorder="1" applyAlignment="1">
      <alignment horizontal="right" vertical="center"/>
    </xf>
    <xf numFmtId="4" fontId="32" fillId="0" borderId="49" xfId="0" applyNumberFormat="1" applyFont="1" applyBorder="1" applyAlignment="1">
      <alignment horizontal="right" vertical="center" wrapText="1"/>
    </xf>
    <xf numFmtId="4" fontId="32" fillId="0" borderId="64" xfId="0" applyNumberFormat="1" applyFont="1" applyBorder="1" applyAlignment="1">
      <alignment horizontal="right" vertical="center" wrapText="1"/>
    </xf>
    <xf numFmtId="0" fontId="32" fillId="0" borderId="65" xfId="0" applyFont="1" applyBorder="1" applyAlignment="1">
      <alignment horizontal="right" vertical="center"/>
    </xf>
    <xf numFmtId="4" fontId="62" fillId="0" borderId="67" xfId="0" applyNumberFormat="1" applyFont="1" applyBorder="1" applyAlignment="1">
      <alignment horizontal="right" vertical="center"/>
    </xf>
    <xf numFmtId="4" fontId="32" fillId="0" borderId="74" xfId="0" applyNumberFormat="1" applyFont="1" applyBorder="1" applyAlignment="1">
      <alignment horizontal="right" vertical="center"/>
    </xf>
    <xf numFmtId="4" fontId="2" fillId="0" borderId="49" xfId="0" applyNumberFormat="1" applyFont="1" applyBorder="1" applyAlignment="1">
      <alignment horizontal="right" vertical="center"/>
    </xf>
    <xf numFmtId="4" fontId="56" fillId="0" borderId="67" xfId="0" applyNumberFormat="1" applyFont="1" applyBorder="1" applyAlignment="1">
      <alignment horizontal="right" vertical="center"/>
    </xf>
    <xf numFmtId="0" fontId="26" fillId="0" borderId="1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" fontId="32" fillId="0" borderId="13" xfId="0" applyNumberFormat="1" applyFont="1" applyBorder="1" applyAlignment="1">
      <alignment horizontal="right" vertical="center"/>
    </xf>
    <xf numFmtId="4" fontId="32" fillId="0" borderId="14" xfId="0" applyNumberFormat="1" applyFont="1" applyBorder="1" applyAlignment="1">
      <alignment horizontal="right" vertical="center"/>
    </xf>
    <xf numFmtId="4" fontId="32" fillId="0" borderId="75" xfId="0" applyNumberFormat="1" applyFont="1" applyBorder="1" applyAlignment="1">
      <alignment horizontal="right" vertical="center"/>
    </xf>
    <xf numFmtId="4" fontId="32" fillId="0" borderId="17" xfId="0" applyNumberFormat="1" applyFont="1" applyBorder="1" applyAlignment="1">
      <alignment horizontal="right" vertical="center"/>
    </xf>
    <xf numFmtId="4" fontId="32" fillId="0" borderId="33" xfId="0" applyNumberFormat="1" applyFont="1" applyBorder="1" applyAlignment="1">
      <alignment horizontal="right" vertical="center"/>
    </xf>
    <xf numFmtId="4" fontId="30" fillId="0" borderId="16" xfId="0" applyNumberFormat="1" applyFont="1" applyBorder="1" applyAlignment="1">
      <alignment horizontal="right" vertical="center" wrapText="1"/>
    </xf>
    <xf numFmtId="0" fontId="0" fillId="0" borderId="47" xfId="0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4" fontId="0" fillId="0" borderId="69" xfId="0" applyNumberFormat="1" applyBorder="1" applyAlignment="1">
      <alignment horizontal="right" vertical="center"/>
    </xf>
    <xf numFmtId="4" fontId="0" fillId="0" borderId="47" xfId="0" applyNumberFormat="1" applyBorder="1" applyAlignment="1">
      <alignment horizontal="right" vertical="center"/>
    </xf>
    <xf numFmtId="0" fontId="26" fillId="0" borderId="39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4" fontId="32" fillId="0" borderId="19" xfId="0" applyNumberFormat="1" applyFont="1" applyBorder="1" applyAlignment="1">
      <alignment horizontal="right" vertical="center" wrapText="1"/>
    </xf>
    <xf numFmtId="0" fontId="32" fillId="0" borderId="33" xfId="0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right" vertical="center"/>
    </xf>
    <xf numFmtId="4" fontId="3" fillId="0" borderId="75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75" xfId="0" applyFont="1" applyBorder="1" applyAlignment="1">
      <alignment horizontal="right" vertical="center"/>
    </xf>
    <xf numFmtId="49" fontId="49" fillId="0" borderId="1" xfId="0" applyNumberFormat="1" applyFont="1" applyBorder="1" applyAlignment="1">
      <alignment horizontal="center" vertical="center"/>
    </xf>
    <xf numFmtId="165" fontId="32" fillId="0" borderId="17" xfId="0" applyNumberFormat="1" applyFont="1" applyBorder="1" applyAlignment="1">
      <alignment horizontal="right" vertical="center"/>
    </xf>
    <xf numFmtId="165" fontId="32" fillId="0" borderId="33" xfId="0" applyNumberFormat="1" applyFont="1" applyBorder="1" applyAlignment="1">
      <alignment horizontal="right" vertical="center"/>
    </xf>
    <xf numFmtId="165" fontId="32" fillId="0" borderId="49" xfId="0" applyNumberFormat="1" applyFont="1" applyBorder="1" applyAlignment="1">
      <alignment horizontal="right" vertical="center"/>
    </xf>
    <xf numFmtId="165" fontId="32" fillId="0" borderId="19" xfId="0" applyNumberFormat="1" applyFont="1" applyBorder="1" applyAlignment="1">
      <alignment horizontal="right" vertical="center"/>
    </xf>
    <xf numFmtId="168" fontId="53" fillId="0" borderId="78" xfId="0" applyNumberFormat="1" applyFont="1" applyBorder="1" applyAlignment="1">
      <alignment horizontal="right" vertical="center"/>
    </xf>
    <xf numFmtId="4" fontId="32" fillId="0" borderId="17" xfId="0" applyNumberFormat="1" applyFont="1" applyFill="1" applyBorder="1" applyAlignment="1">
      <alignment vertical="center"/>
    </xf>
    <xf numFmtId="0" fontId="32" fillId="0" borderId="33" xfId="0" applyFont="1" applyFill="1" applyBorder="1" applyAlignment="1">
      <alignment vertical="center"/>
    </xf>
    <xf numFmtId="4" fontId="32" fillId="0" borderId="49" xfId="0" applyNumberFormat="1" applyFont="1" applyBorder="1" applyAlignment="1">
      <alignment vertical="center" wrapText="1"/>
    </xf>
    <xf numFmtId="4" fontId="32" fillId="0" borderId="19" xfId="0" applyNumberFormat="1" applyFont="1" applyBorder="1" applyAlignment="1">
      <alignment vertical="center" wrapText="1"/>
    </xf>
    <xf numFmtId="3" fontId="32" fillId="0" borderId="50" xfId="0" applyNumberFormat="1" applyFont="1" applyBorder="1" applyAlignment="1">
      <alignment horizontal="center" vertical="center"/>
    </xf>
    <xf numFmtId="3" fontId="63" fillId="0" borderId="73" xfId="0" applyNumberFormat="1" applyFont="1" applyBorder="1" applyAlignment="1">
      <alignment horizontal="center" vertical="center"/>
    </xf>
    <xf numFmtId="3" fontId="32" fillId="0" borderId="73" xfId="0" applyNumberFormat="1" applyFont="1" applyFill="1" applyBorder="1" applyAlignment="1">
      <alignment horizontal="center" vertical="center"/>
    </xf>
    <xf numFmtId="3" fontId="56" fillId="0" borderId="73" xfId="0" applyNumberFormat="1" applyFont="1" applyBorder="1" applyAlignment="1">
      <alignment horizontal="center" vertical="center"/>
    </xf>
    <xf numFmtId="3" fontId="57" fillId="0" borderId="73" xfId="0" applyNumberFormat="1" applyFont="1" applyBorder="1" applyAlignment="1">
      <alignment horizontal="center" vertical="center"/>
    </xf>
    <xf numFmtId="3" fontId="31" fillId="0" borderId="41" xfId="0" applyNumberFormat="1" applyFont="1" applyBorder="1" applyAlignment="1">
      <alignment horizontal="center" vertical="center"/>
    </xf>
    <xf numFmtId="3" fontId="31" fillId="0" borderId="21" xfId="0" applyNumberFormat="1" applyFont="1" applyBorder="1" applyAlignment="1">
      <alignment horizontal="center" vertical="center"/>
    </xf>
    <xf numFmtId="3" fontId="31" fillId="0" borderId="23" xfId="0" applyNumberFormat="1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3" fontId="42" fillId="0" borderId="7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3" fontId="32" fillId="0" borderId="6" xfId="0" applyNumberFormat="1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" fontId="32" fillId="0" borderId="17" xfId="0" applyNumberFormat="1" applyFont="1" applyBorder="1" applyAlignment="1">
      <alignment horizontal="center" vertical="center"/>
    </xf>
    <xf numFmtId="3" fontId="32" fillId="0" borderId="18" xfId="0" applyNumberFormat="1" applyFont="1" applyBorder="1" applyAlignment="1">
      <alignment horizontal="center" vertical="center"/>
    </xf>
    <xf numFmtId="3" fontId="63" fillId="0" borderId="7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63" fillId="0" borderId="71" xfId="0" applyNumberFormat="1" applyFont="1" applyBorder="1" applyAlignment="1">
      <alignment horizontal="center" vertical="center"/>
    </xf>
    <xf numFmtId="3" fontId="32" fillId="0" borderId="70" xfId="0" applyNumberFormat="1" applyFont="1" applyBorder="1" applyAlignment="1">
      <alignment horizontal="center" vertical="center"/>
    </xf>
    <xf numFmtId="3" fontId="32" fillId="0" borderId="71" xfId="0" applyNumberFormat="1" applyFont="1" applyBorder="1" applyAlignment="1">
      <alignment horizontal="center" vertical="center"/>
    </xf>
    <xf numFmtId="3" fontId="32" fillId="0" borderId="72" xfId="0" applyNumberFormat="1" applyFont="1" applyBorder="1" applyAlignment="1">
      <alignment horizontal="center" vertical="center"/>
    </xf>
    <xf numFmtId="3" fontId="31" fillId="0" borderId="50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vertical="center"/>
    </xf>
    <xf numFmtId="0" fontId="31" fillId="0" borderId="15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48" fillId="0" borderId="1" xfId="0" applyNumberFormat="1" applyFont="1" applyBorder="1" applyAlignment="1">
      <alignment horizontal="center" vertical="center"/>
    </xf>
    <xf numFmtId="4" fontId="42" fillId="0" borderId="52" xfId="0" applyNumberFormat="1" applyFont="1" applyFill="1" applyBorder="1" applyAlignment="1">
      <alignment horizontal="right" vertical="center"/>
    </xf>
    <xf numFmtId="0" fontId="42" fillId="0" borderId="53" xfId="0" applyFont="1" applyBorder="1" applyAlignment="1">
      <alignment horizontal="right" vertical="center"/>
    </xf>
    <xf numFmtId="4" fontId="63" fillId="0" borderId="70" xfId="0" applyNumberFormat="1" applyFont="1" applyBorder="1" applyAlignment="1">
      <alignment horizontal="right" vertical="center"/>
    </xf>
    <xf numFmtId="0" fontId="42" fillId="0" borderId="72" xfId="0" applyFont="1" applyBorder="1" applyAlignment="1">
      <alignment horizontal="right" vertical="center"/>
    </xf>
    <xf numFmtId="4" fontId="53" fillId="0" borderId="73" xfId="0" applyNumberFormat="1" applyFont="1" applyBorder="1" applyAlignment="1">
      <alignment horizontal="right" vertical="center" wrapText="1"/>
    </xf>
    <xf numFmtId="4" fontId="0" fillId="0" borderId="52" xfId="0" applyNumberFormat="1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4" fontId="0" fillId="0" borderId="70" xfId="0" applyNumberFormat="1" applyBorder="1" applyAlignment="1">
      <alignment vertical="center"/>
    </xf>
    <xf numFmtId="4" fontId="0" fillId="0" borderId="72" xfId="0" applyNumberFormat="1" applyBorder="1" applyAlignment="1">
      <alignment vertical="center"/>
    </xf>
    <xf numFmtId="4" fontId="9" fillId="0" borderId="70" xfId="0" applyNumberFormat="1" applyFont="1" applyFill="1" applyBorder="1" applyAlignment="1">
      <alignment horizontal="right" vertical="center"/>
    </xf>
    <xf numFmtId="0" fontId="9" fillId="0" borderId="72" xfId="0" applyFont="1" applyBorder="1" applyAlignment="1">
      <alignment horizontal="right" vertical="center"/>
    </xf>
    <xf numFmtId="4" fontId="42" fillId="0" borderId="52" xfId="15" applyNumberFormat="1" applyFont="1" applyBorder="1" applyAlignment="1">
      <alignment horizontal="right" vertical="center"/>
    </xf>
    <xf numFmtId="4" fontId="2" fillId="0" borderId="73" xfId="0" applyNumberFormat="1" applyFont="1" applyBorder="1" applyAlignment="1">
      <alignment horizontal="right" vertical="center"/>
    </xf>
    <xf numFmtId="168" fontId="0" fillId="0" borderId="73" xfId="0" applyNumberFormat="1" applyBorder="1" applyAlignment="1">
      <alignment horizontal="right" vertical="center"/>
    </xf>
    <xf numFmtId="4" fontId="42" fillId="0" borderId="73" xfId="0" applyNumberFormat="1" applyFont="1" applyBorder="1" applyAlignment="1">
      <alignment horizontal="right" vertical="center"/>
    </xf>
    <xf numFmtId="4" fontId="42" fillId="0" borderId="52" xfId="0" applyNumberFormat="1" applyFont="1" applyBorder="1" applyAlignment="1">
      <alignment vertical="center"/>
    </xf>
    <xf numFmtId="4" fontId="42" fillId="0" borderId="53" xfId="0" applyNumberFormat="1" applyFont="1" applyBorder="1" applyAlignment="1">
      <alignment vertical="center"/>
    </xf>
    <xf numFmtId="168" fontId="53" fillId="0" borderId="70" xfId="0" applyNumberFormat="1" applyFont="1" applyBorder="1" applyAlignment="1">
      <alignment horizontal="right" vertical="center"/>
    </xf>
    <xf numFmtId="168" fontId="53" fillId="0" borderId="72" xfId="0" applyNumberFormat="1" applyFont="1" applyBorder="1" applyAlignment="1">
      <alignment horizontal="right" vertical="center"/>
    </xf>
    <xf numFmtId="4" fontId="42" fillId="0" borderId="52" xfId="0" applyNumberFormat="1" applyFont="1" applyBorder="1" applyAlignment="1">
      <alignment horizontal="right" vertical="center"/>
    </xf>
    <xf numFmtId="4" fontId="42" fillId="0" borderId="53" xfId="0" applyNumberFormat="1" applyFont="1" applyBorder="1" applyAlignment="1">
      <alignment horizontal="right" vertical="center"/>
    </xf>
    <xf numFmtId="4" fontId="0" fillId="0" borderId="52" xfId="0" applyNumberFormat="1" applyBorder="1" applyAlignment="1">
      <alignment horizontal="center" vertical="center"/>
    </xf>
    <xf numFmtId="4" fontId="0" fillId="0" borderId="53" xfId="0" applyNumberFormat="1" applyBorder="1" applyAlignment="1">
      <alignment horizontal="center" vertical="center"/>
    </xf>
    <xf numFmtId="4" fontId="42" fillId="0" borderId="53" xfId="0" applyNumberFormat="1" applyFont="1" applyFill="1" applyBorder="1" applyAlignment="1">
      <alignment horizontal="right" vertical="center"/>
    </xf>
    <xf numFmtId="4" fontId="10" fillId="0" borderId="52" xfId="0" applyNumberFormat="1" applyFont="1" applyFill="1" applyBorder="1" applyAlignment="1">
      <alignment horizontal="right" vertical="center"/>
    </xf>
    <xf numFmtId="0" fontId="10" fillId="0" borderId="53" xfId="0" applyFont="1" applyBorder="1" applyAlignment="1">
      <alignment horizontal="right" vertical="center"/>
    </xf>
    <xf numFmtId="0" fontId="42" fillId="0" borderId="53" xfId="0" applyFont="1" applyBorder="1" applyAlignment="1">
      <alignment vertical="center"/>
    </xf>
    <xf numFmtId="4" fontId="10" fillId="0" borderId="52" xfId="0" applyNumberFormat="1" applyFont="1" applyBorder="1" applyAlignment="1">
      <alignment horizontal="right" vertical="center"/>
    </xf>
    <xf numFmtId="4" fontId="10" fillId="0" borderId="53" xfId="0" applyNumberFormat="1" applyFont="1" applyBorder="1" applyAlignment="1">
      <alignment horizontal="right" vertical="center"/>
    </xf>
    <xf numFmtId="0" fontId="26" fillId="0" borderId="53" xfId="0" applyFont="1" applyBorder="1" applyAlignment="1">
      <alignment horizontal="center" vertical="center"/>
    </xf>
    <xf numFmtId="4" fontId="0" fillId="0" borderId="52" xfId="0" applyNumberFormat="1" applyBorder="1" applyAlignment="1">
      <alignment vertical="center"/>
    </xf>
    <xf numFmtId="0" fontId="0" fillId="0" borderId="53" xfId="0" applyBorder="1" applyAlignment="1">
      <alignment vertical="center"/>
    </xf>
    <xf numFmtId="4" fontId="0" fillId="0" borderId="53" xfId="0" applyNumberFormat="1" applyBorder="1" applyAlignment="1">
      <alignment vertical="center"/>
    </xf>
    <xf numFmtId="4" fontId="13" fillId="0" borderId="52" xfId="0" applyNumberFormat="1" applyFont="1" applyBorder="1" applyAlignment="1">
      <alignment horizontal="right" vertical="center"/>
    </xf>
    <xf numFmtId="4" fontId="13" fillId="0" borderId="53" xfId="0" applyNumberFormat="1" applyFont="1" applyBorder="1" applyAlignment="1">
      <alignment horizontal="right" vertical="center"/>
    </xf>
    <xf numFmtId="4" fontId="0" fillId="0" borderId="53" xfId="0" applyNumberFormat="1" applyBorder="1" applyAlignment="1">
      <alignment horizontal="right" vertical="center"/>
    </xf>
    <xf numFmtId="0" fontId="0" fillId="0" borderId="52" xfId="0" applyBorder="1" applyAlignment="1">
      <alignment horizontal="center" vertical="center"/>
    </xf>
    <xf numFmtId="4" fontId="42" fillId="0" borderId="11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9" fillId="0" borderId="1" xfId="0" applyFont="1" applyFill="1" applyBorder="1" applyAlignment="1" applyProtection="1">
      <alignment horizontal="center" vertical="center"/>
      <protection hidden="1"/>
    </xf>
    <xf numFmtId="0" fontId="40" fillId="0" borderId="1" xfId="0" applyFont="1" applyBorder="1" applyAlignment="1">
      <alignment horizontal="center" vertical="center"/>
    </xf>
    <xf numFmtId="4" fontId="42" fillId="0" borderId="11" xfId="0" applyNumberFormat="1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4" fontId="42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4" fontId="42" fillId="0" borderId="23" xfId="0" applyNumberFormat="1" applyFont="1" applyBorder="1" applyAlignment="1">
      <alignment horizontal="center" vertical="center"/>
    </xf>
    <xf numFmtId="0" fontId="42" fillId="0" borderId="51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1" fillId="0" borderId="15" xfId="0" applyFont="1" applyFill="1" applyBorder="1" applyAlignment="1" applyProtection="1">
      <alignment horizontal="center" vertical="center" wrapText="1"/>
      <protection hidden="1"/>
    </xf>
    <xf numFmtId="0" fontId="26" fillId="0" borderId="5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</cellXfs>
  <cellStyles count="28">
    <cellStyle name="Normal" xfId="0" builtinId="0"/>
    <cellStyle name="Normal 2" xfId="2"/>
    <cellStyle name="Normal 2 2" xfId="3"/>
    <cellStyle name="Normal 2 2 2" xfId="9"/>
    <cellStyle name="Normal 2 7" xfId="14"/>
    <cellStyle name="Normal 2 7 2" xfId="21"/>
    <cellStyle name="Normal 2 7 3" xfId="27"/>
    <cellStyle name="Normal 3" xfId="4"/>
    <cellStyle name="Normal 3 2" xfId="10"/>
    <cellStyle name="Normal 3 2 2" xfId="19"/>
    <cellStyle name="Normal 3 2 3" xfId="25"/>
    <cellStyle name="Normal 3 3" xfId="16"/>
    <cellStyle name="Normal 3 4" xfId="22"/>
    <cellStyle name="Normal 4" xfId="1"/>
    <cellStyle name="Normal 4 2" xfId="13"/>
    <cellStyle name="Normal 4 3" xfId="8"/>
    <cellStyle name="Normal 5" xfId="6"/>
    <cellStyle name="Normal 5 2" xfId="17"/>
    <cellStyle name="Normal 5 3" xfId="23"/>
    <cellStyle name="Normal 6" xfId="7"/>
    <cellStyle name="Normal 6 2" xfId="18"/>
    <cellStyle name="Normal 6 3" xfId="24"/>
    <cellStyle name="Normal 7" xfId="15"/>
    <cellStyle name="Normal 8" xfId="12"/>
    <cellStyle name="Normal 8 2" xfId="20"/>
    <cellStyle name="Normal 8 3" xfId="26"/>
    <cellStyle name="Virgül 2" xfId="5"/>
    <cellStyle name="Virgül 2 2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2" name="AutoShape 2"/>
        <xdr:cNvSpPr>
          <a:spLocks/>
        </xdr:cNvSpPr>
      </xdr:nvSpPr>
      <xdr:spPr bwMode="auto">
        <a:xfrm rot="5400000">
          <a:off x="2371725" y="9286875"/>
          <a:ext cx="0" cy="0"/>
        </a:xfrm>
        <a:prstGeom prst="leftBrace">
          <a:avLst>
            <a:gd name="adj1" fmla="val -2147483648"/>
            <a:gd name="adj2" fmla="val 529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gdem\Desktop\&#304;STAT&#304;ST&#304;K\2018%20&#304;STAT&#304;ST&#304;K\S&#304;NANPA&#350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ıl tablo"/>
      <sheetName val="GELİR"/>
      <sheetName val="MÜKELLEF SAY."/>
      <sheetName val="MİLE"/>
      <sheetName val="MİLE2"/>
      <sheetName val="BÜTÇE GEL.GİD."/>
    </sheetNames>
    <sheetDataSet>
      <sheetData sheetId="0"/>
      <sheetData sheetId="1"/>
      <sheetData sheetId="2"/>
      <sheetData sheetId="3"/>
      <sheetData sheetId="4"/>
      <sheetData sheetId="5">
        <row r="11">
          <cell r="F11">
            <v>0</v>
          </cell>
          <cell r="H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4"/>
  <sheetViews>
    <sheetView tabSelected="1" workbookViewId="0">
      <selection activeCell="B2" sqref="B2:G2"/>
    </sheetView>
  </sheetViews>
  <sheetFormatPr defaultRowHeight="15" x14ac:dyDescent="0.25"/>
  <cols>
    <col min="1" max="1" width="1.5703125" customWidth="1"/>
    <col min="2" max="2" width="11.42578125" style="96" customWidth="1"/>
    <col min="3" max="3" width="14" style="96" customWidth="1"/>
    <col min="4" max="4" width="16" style="96" customWidth="1"/>
    <col min="5" max="5" width="15.7109375" style="96" customWidth="1"/>
    <col min="6" max="6" width="14.42578125" style="96" customWidth="1"/>
    <col min="7" max="7" width="15" style="96" customWidth="1"/>
    <col min="8" max="8" width="15.42578125" style="96" customWidth="1"/>
    <col min="9" max="9" width="14" style="96" customWidth="1"/>
    <col min="10" max="10" width="13.140625" style="96" customWidth="1"/>
    <col min="11" max="11" width="16.42578125" customWidth="1"/>
  </cols>
  <sheetData>
    <row r="2" spans="2:10" ht="26.25" x14ac:dyDescent="0.25">
      <c r="B2" s="249" t="s">
        <v>0</v>
      </c>
      <c r="C2" s="249"/>
      <c r="D2" s="249"/>
      <c r="E2" s="249"/>
      <c r="F2" s="249"/>
      <c r="G2" s="249"/>
      <c r="H2" s="250" t="s">
        <v>92</v>
      </c>
      <c r="I2" s="250"/>
      <c r="J2" s="250"/>
    </row>
    <row r="3" spans="2:10" ht="15.75" thickBot="1" x14ac:dyDescent="0.3">
      <c r="B3" s="247" t="s">
        <v>1</v>
      </c>
      <c r="C3" s="247"/>
      <c r="D3" s="247"/>
      <c r="E3" s="247"/>
      <c r="F3" s="247"/>
      <c r="G3" s="247"/>
      <c r="H3" s="247"/>
      <c r="I3" s="247"/>
      <c r="J3" s="247"/>
    </row>
    <row r="4" spans="2:10" ht="19.5" customHeight="1" x14ac:dyDescent="0.25">
      <c r="B4" s="251" t="s">
        <v>2</v>
      </c>
      <c r="C4" s="252"/>
      <c r="D4" s="252"/>
      <c r="E4" s="253" t="s">
        <v>3</v>
      </c>
      <c r="F4" s="253"/>
      <c r="G4" s="253" t="s">
        <v>4</v>
      </c>
      <c r="H4" s="253"/>
      <c r="I4" s="253" t="s">
        <v>5</v>
      </c>
      <c r="J4" s="254"/>
    </row>
    <row r="5" spans="2:10" ht="23.25" customHeight="1" x14ac:dyDescent="0.25">
      <c r="B5" s="255" t="s">
        <v>6</v>
      </c>
      <c r="C5" s="256"/>
      <c r="D5" s="256"/>
      <c r="E5" s="257">
        <v>22</v>
      </c>
      <c r="F5" s="257"/>
      <c r="G5" s="257">
        <v>25</v>
      </c>
      <c r="H5" s="257"/>
      <c r="I5" s="257">
        <f>SUM(E5:H5)</f>
        <v>47</v>
      </c>
      <c r="J5" s="258"/>
    </row>
    <row r="6" spans="2:10" ht="18.75" customHeight="1" x14ac:dyDescent="0.25">
      <c r="B6" s="255" t="s">
        <v>7</v>
      </c>
      <c r="C6" s="256"/>
      <c r="D6" s="256"/>
      <c r="E6" s="257">
        <v>183</v>
      </c>
      <c r="F6" s="257"/>
      <c r="G6" s="257">
        <v>188</v>
      </c>
      <c r="H6" s="257"/>
      <c r="I6" s="257">
        <f>SUM(E6:H6)</f>
        <v>371</v>
      </c>
      <c r="J6" s="258"/>
    </row>
    <row r="7" spans="2:10" ht="22.5" customHeight="1" thickBot="1" x14ac:dyDescent="0.3">
      <c r="B7" s="259" t="s">
        <v>5</v>
      </c>
      <c r="C7" s="260"/>
      <c r="D7" s="260"/>
      <c r="E7" s="261">
        <f>SUM(E5:E6)</f>
        <v>205</v>
      </c>
      <c r="F7" s="261"/>
      <c r="G7" s="261">
        <f>SUM(G5:G6)</f>
        <v>213</v>
      </c>
      <c r="H7" s="261"/>
      <c r="I7" s="261">
        <f>SUM(I5:I6)</f>
        <v>418</v>
      </c>
      <c r="J7" s="262"/>
    </row>
    <row r="8" spans="2:10" ht="27.75" customHeight="1" thickBot="1" x14ac:dyDescent="0.3">
      <c r="B8" s="259" t="s">
        <v>8</v>
      </c>
      <c r="C8" s="260"/>
      <c r="D8" s="260"/>
      <c r="E8" s="263"/>
      <c r="F8" s="263"/>
      <c r="G8" s="263"/>
      <c r="H8" s="263"/>
      <c r="I8" s="261">
        <f>SUM(E8:H8)</f>
        <v>0</v>
      </c>
      <c r="J8" s="262"/>
    </row>
    <row r="9" spans="2:10" x14ac:dyDescent="0.25">
      <c r="B9" s="157"/>
      <c r="C9" s="157"/>
      <c r="D9" s="157"/>
      <c r="E9" s="157"/>
      <c r="F9" s="157"/>
      <c r="G9" s="157"/>
      <c r="H9" s="158"/>
      <c r="I9" s="158"/>
      <c r="J9" s="158"/>
    </row>
    <row r="10" spans="2:10" ht="26.25" customHeight="1" thickBot="1" x14ac:dyDescent="0.3">
      <c r="B10" s="247" t="s">
        <v>80</v>
      </c>
      <c r="C10" s="247"/>
      <c r="D10" s="247"/>
      <c r="E10" s="247"/>
      <c r="F10" s="247"/>
      <c r="G10" s="247"/>
      <c r="H10" s="247"/>
      <c r="I10" s="247"/>
      <c r="J10" s="247"/>
    </row>
    <row r="11" spans="2:10" ht="26.25" customHeight="1" thickBot="1" x14ac:dyDescent="0.3">
      <c r="B11" s="267"/>
      <c r="C11" s="267" t="s">
        <v>81</v>
      </c>
      <c r="D11" s="269"/>
      <c r="E11" s="272" t="s">
        <v>83</v>
      </c>
      <c r="F11" s="273"/>
      <c r="G11" s="273"/>
      <c r="H11" s="273"/>
      <c r="I11" s="274"/>
      <c r="J11" s="275" t="s">
        <v>84</v>
      </c>
    </row>
    <row r="12" spans="2:10" ht="35.25" customHeight="1" thickBot="1" x14ac:dyDescent="0.3">
      <c r="B12" s="268"/>
      <c r="C12" s="270"/>
      <c r="D12" s="271"/>
      <c r="E12" s="277" t="s">
        <v>9</v>
      </c>
      <c r="F12" s="278"/>
      <c r="G12" s="277" t="s">
        <v>10</v>
      </c>
      <c r="H12" s="278"/>
      <c r="I12" s="159" t="s">
        <v>82</v>
      </c>
      <c r="J12" s="276"/>
    </row>
    <row r="13" spans="2:10" ht="26.25" customHeight="1" thickBot="1" x14ac:dyDescent="0.3">
      <c r="B13" s="160" t="s">
        <v>3</v>
      </c>
      <c r="C13" s="279">
        <v>764450897.17999995</v>
      </c>
      <c r="D13" s="280"/>
      <c r="E13" s="281">
        <v>1217891424.5699999</v>
      </c>
      <c r="F13" s="282"/>
      <c r="G13" s="264">
        <v>626881108.25999999</v>
      </c>
      <c r="H13" s="265"/>
      <c r="I13" s="161">
        <f>G13/E13</f>
        <v>0.5147265968157485</v>
      </c>
      <c r="J13" s="162">
        <f>G13/C13</f>
        <v>0.82004103935585104</v>
      </c>
    </row>
    <row r="14" spans="2:10" ht="26.25" customHeight="1" thickBot="1" x14ac:dyDescent="0.3">
      <c r="B14" s="160" t="s">
        <v>4</v>
      </c>
      <c r="C14" s="266">
        <v>542988288.59000003</v>
      </c>
      <c r="D14" s="266"/>
      <c r="E14" s="266">
        <v>598037141.71000004</v>
      </c>
      <c r="F14" s="266"/>
      <c r="G14" s="266">
        <v>218267717.21000001</v>
      </c>
      <c r="H14" s="266"/>
      <c r="I14" s="161">
        <f t="shared" ref="I14:I15" si="0">G14/E14</f>
        <v>0.36497351416317603</v>
      </c>
      <c r="J14" s="162">
        <f t="shared" ref="J14:J15" si="1">G14/C14</f>
        <v>0.40197499982326462</v>
      </c>
    </row>
    <row r="15" spans="2:10" ht="26.25" customHeight="1" thickBot="1" x14ac:dyDescent="0.3">
      <c r="B15" s="160" t="s">
        <v>5</v>
      </c>
      <c r="C15" s="266">
        <f>SUM(C13:C14)</f>
        <v>1307439185.77</v>
      </c>
      <c r="D15" s="266"/>
      <c r="E15" s="266">
        <f t="shared" ref="E15" si="2">SUM(E13:E14)</f>
        <v>1815928566.28</v>
      </c>
      <c r="F15" s="266"/>
      <c r="G15" s="266">
        <f t="shared" ref="G15" si="3">SUM(G13:G14)</f>
        <v>845148825.47000003</v>
      </c>
      <c r="H15" s="266"/>
      <c r="I15" s="163">
        <f t="shared" si="0"/>
        <v>0.4654086295923634</v>
      </c>
      <c r="J15" s="164">
        <f t="shared" si="1"/>
        <v>0.64641540093680161</v>
      </c>
    </row>
    <row r="16" spans="2:10" ht="24.75" customHeight="1" thickBot="1" x14ac:dyDescent="0.3">
      <c r="B16" s="157"/>
      <c r="C16" s="157"/>
      <c r="D16" s="157"/>
      <c r="E16" s="157"/>
      <c r="F16" s="157"/>
      <c r="G16" s="157"/>
      <c r="H16" s="158"/>
      <c r="I16" s="158"/>
      <c r="J16" s="158"/>
    </row>
    <row r="17" spans="2:12" ht="29.25" customHeight="1" thickBot="1" x14ac:dyDescent="0.3">
      <c r="B17" s="287" t="s">
        <v>11</v>
      </c>
      <c r="C17" s="288"/>
      <c r="D17" s="289" t="s">
        <v>12</v>
      </c>
      <c r="E17" s="290"/>
      <c r="F17" s="289" t="s">
        <v>13</v>
      </c>
      <c r="G17" s="291"/>
      <c r="H17" s="292" t="s">
        <v>14</v>
      </c>
      <c r="I17" s="292"/>
      <c r="J17" s="16" t="s">
        <v>5</v>
      </c>
    </row>
    <row r="18" spans="2:12" ht="25.5" customHeight="1" thickBot="1" x14ac:dyDescent="0.3">
      <c r="B18" s="293" t="s">
        <v>3</v>
      </c>
      <c r="C18" s="294"/>
      <c r="D18" s="295">
        <v>12119</v>
      </c>
      <c r="E18" s="295"/>
      <c r="F18" s="295">
        <v>3303</v>
      </c>
      <c r="G18" s="295"/>
      <c r="H18" s="295">
        <v>2368</v>
      </c>
      <c r="I18" s="295"/>
      <c r="J18" s="165">
        <f t="shared" ref="J18:J20" si="4">SUM(D18:I18)</f>
        <v>17790</v>
      </c>
    </row>
    <row r="19" spans="2:12" ht="21" customHeight="1" thickBot="1" x14ac:dyDescent="0.3">
      <c r="B19" s="296" t="s">
        <v>4</v>
      </c>
      <c r="C19" s="297"/>
      <c r="D19" s="298">
        <v>9589</v>
      </c>
      <c r="E19" s="298"/>
      <c r="F19" s="298">
        <v>7330</v>
      </c>
      <c r="G19" s="298"/>
      <c r="H19" s="298">
        <v>1870</v>
      </c>
      <c r="I19" s="298"/>
      <c r="J19" s="165">
        <f t="shared" si="4"/>
        <v>18789</v>
      </c>
    </row>
    <row r="20" spans="2:12" ht="27" customHeight="1" thickBot="1" x14ac:dyDescent="0.3">
      <c r="B20" s="283" t="s">
        <v>15</v>
      </c>
      <c r="C20" s="284"/>
      <c r="D20" s="285">
        <f>SUM(D18:D19)</f>
        <v>21708</v>
      </c>
      <c r="E20" s="286"/>
      <c r="F20" s="285">
        <f>SUM(F18:F19)</f>
        <v>10633</v>
      </c>
      <c r="G20" s="286"/>
      <c r="H20" s="285">
        <f>SUM(H18:H19)</f>
        <v>4238</v>
      </c>
      <c r="I20" s="286"/>
      <c r="J20" s="165">
        <f t="shared" si="4"/>
        <v>36579</v>
      </c>
    </row>
    <row r="21" spans="2:12" ht="21" customHeight="1" x14ac:dyDescent="0.25">
      <c r="B21" s="166"/>
      <c r="C21" s="167"/>
      <c r="D21" s="168"/>
      <c r="E21" s="169"/>
      <c r="F21" s="168"/>
      <c r="G21" s="169"/>
      <c r="H21" s="168"/>
      <c r="I21" s="169"/>
      <c r="J21" s="170"/>
    </row>
    <row r="22" spans="2:12" ht="33.75" customHeight="1" thickBot="1" x14ac:dyDescent="0.3">
      <c r="B22" s="299" t="s">
        <v>16</v>
      </c>
      <c r="C22" s="300"/>
      <c r="D22" s="300"/>
      <c r="E22" s="300"/>
      <c r="F22" s="300"/>
      <c r="G22" s="300"/>
      <c r="H22" s="300"/>
      <c r="I22" s="300"/>
      <c r="J22" s="300"/>
    </row>
    <row r="23" spans="2:12" ht="45.75" customHeight="1" thickBot="1" x14ac:dyDescent="0.3">
      <c r="B23" s="307"/>
      <c r="C23" s="171" t="s">
        <v>17</v>
      </c>
      <c r="D23" s="172" t="s">
        <v>18</v>
      </c>
      <c r="E23" s="309" t="s">
        <v>5</v>
      </c>
      <c r="F23" s="173" t="s">
        <v>19</v>
      </c>
      <c r="G23" s="174" t="s">
        <v>20</v>
      </c>
      <c r="H23" s="311" t="s">
        <v>5</v>
      </c>
      <c r="I23" s="312" t="s">
        <v>15</v>
      </c>
      <c r="J23" s="313"/>
    </row>
    <row r="24" spans="2:12" ht="15.75" thickBot="1" x14ac:dyDescent="0.3">
      <c r="B24" s="308"/>
      <c r="C24" s="175" t="s">
        <v>21</v>
      </c>
      <c r="D24" s="176" t="s">
        <v>21</v>
      </c>
      <c r="E24" s="310"/>
      <c r="F24" s="175" t="s">
        <v>21</v>
      </c>
      <c r="G24" s="176" t="s">
        <v>21</v>
      </c>
      <c r="H24" s="310"/>
      <c r="I24" s="314"/>
      <c r="J24" s="313"/>
    </row>
    <row r="25" spans="2:12" ht="27" customHeight="1" thickBot="1" x14ac:dyDescent="0.3">
      <c r="B25" s="177" t="s">
        <v>3</v>
      </c>
      <c r="C25" s="178">
        <v>7040</v>
      </c>
      <c r="D25" s="178">
        <v>1069</v>
      </c>
      <c r="E25" s="179">
        <f>SUM(C25:D25)</f>
        <v>8109</v>
      </c>
      <c r="F25" s="180">
        <v>173</v>
      </c>
      <c r="G25" s="181">
        <v>22</v>
      </c>
      <c r="H25" s="182">
        <f>SUM(F25:G25)</f>
        <v>195</v>
      </c>
      <c r="I25" s="303">
        <f>SUM(E25+H25)</f>
        <v>8304</v>
      </c>
      <c r="J25" s="304"/>
    </row>
    <row r="26" spans="2:12" ht="27.75" customHeight="1" thickBot="1" x14ac:dyDescent="0.3">
      <c r="B26" s="177" t="s">
        <v>4</v>
      </c>
      <c r="C26" s="183">
        <v>45438</v>
      </c>
      <c r="D26" s="183">
        <v>5789</v>
      </c>
      <c r="E26" s="179">
        <f>SUM(C26:D26)</f>
        <v>51227</v>
      </c>
      <c r="F26" s="183">
        <v>1156</v>
      </c>
      <c r="G26" s="183">
        <v>94</v>
      </c>
      <c r="H26" s="182">
        <f t="shared" ref="H26:H27" si="5">SUM(F26:G26)</f>
        <v>1250</v>
      </c>
      <c r="I26" s="305">
        <f>SUM(E26+H26)</f>
        <v>52477</v>
      </c>
      <c r="J26" s="305"/>
    </row>
    <row r="27" spans="2:12" ht="30.75" customHeight="1" thickBot="1" x14ac:dyDescent="0.3">
      <c r="B27" s="184" t="s">
        <v>5</v>
      </c>
      <c r="C27" s="165">
        <f t="shared" ref="C27:G27" si="6">SUM(C25:C26)</f>
        <v>52478</v>
      </c>
      <c r="D27" s="165">
        <f t="shared" si="6"/>
        <v>6858</v>
      </c>
      <c r="E27" s="185">
        <f>SUM(C27:D27)</f>
        <v>59336</v>
      </c>
      <c r="F27" s="186">
        <f t="shared" si="6"/>
        <v>1329</v>
      </c>
      <c r="G27" s="187">
        <f t="shared" si="6"/>
        <v>116</v>
      </c>
      <c r="H27" s="185">
        <f t="shared" si="5"/>
        <v>1445</v>
      </c>
      <c r="I27" s="285">
        <f>SUM(E27+H27)</f>
        <v>60781</v>
      </c>
      <c r="J27" s="306"/>
    </row>
    <row r="28" spans="2:12" ht="30" customHeight="1" thickBot="1" x14ac:dyDescent="0.3"/>
    <row r="29" spans="2:12" ht="44.25" customHeight="1" thickBot="1" x14ac:dyDescent="0.3">
      <c r="B29" s="188" t="s">
        <v>22</v>
      </c>
      <c r="C29" s="189" t="s">
        <v>23</v>
      </c>
      <c r="D29" s="189" t="s">
        <v>24</v>
      </c>
      <c r="E29" s="189" t="s">
        <v>25</v>
      </c>
      <c r="F29" s="190" t="s">
        <v>26</v>
      </c>
      <c r="G29" s="191" t="s">
        <v>27</v>
      </c>
      <c r="H29" s="191" t="s">
        <v>28</v>
      </c>
      <c r="I29" s="191" t="s">
        <v>29</v>
      </c>
      <c r="J29" s="191" t="s">
        <v>30</v>
      </c>
      <c r="K29" s="204" t="s">
        <v>15</v>
      </c>
    </row>
    <row r="30" spans="2:12" ht="28.5" customHeight="1" thickBot="1" x14ac:dyDescent="0.3">
      <c r="B30" s="192" t="s">
        <v>31</v>
      </c>
      <c r="C30" s="193">
        <v>6587308.6399999997</v>
      </c>
      <c r="D30" s="193">
        <v>285086.51</v>
      </c>
      <c r="E30" s="193">
        <v>989018.16</v>
      </c>
      <c r="F30" s="193">
        <v>244601.66</v>
      </c>
      <c r="G30" s="193">
        <v>20256.8</v>
      </c>
      <c r="H30" s="193">
        <v>965574.33</v>
      </c>
      <c r="I30" s="193">
        <v>3200</v>
      </c>
      <c r="J30" s="193">
        <v>532970.96</v>
      </c>
      <c r="K30" s="205">
        <f>SUM(C30:J30)</f>
        <v>9628017.0599999987</v>
      </c>
      <c r="L30" s="96"/>
    </row>
    <row r="31" spans="2:12" ht="24" customHeight="1" thickBot="1" x14ac:dyDescent="0.3">
      <c r="B31" s="177" t="s">
        <v>32</v>
      </c>
      <c r="C31" s="194">
        <v>1572999.51</v>
      </c>
      <c r="D31" s="195">
        <v>333385.28999999998</v>
      </c>
      <c r="E31" s="195">
        <v>525413.31000000006</v>
      </c>
      <c r="F31" s="195">
        <v>901858.54</v>
      </c>
      <c r="G31" s="195">
        <v>0</v>
      </c>
      <c r="H31" s="195">
        <v>46419.56</v>
      </c>
      <c r="I31" s="195">
        <v>18084.240000000002</v>
      </c>
      <c r="J31" s="195">
        <v>20352.48</v>
      </c>
      <c r="K31" s="205">
        <f t="shared" ref="K31:K32" si="7">SUM(C31:J31)</f>
        <v>3418512.9300000006</v>
      </c>
    </row>
    <row r="32" spans="2:12" ht="27.75" customHeight="1" thickBot="1" x14ac:dyDescent="0.3">
      <c r="B32" s="196" t="s">
        <v>5</v>
      </c>
      <c r="C32" s="197">
        <f t="shared" ref="C32:J32" si="8">SUM(C30:C31)</f>
        <v>8160308.1499999994</v>
      </c>
      <c r="D32" s="198">
        <f t="shared" si="8"/>
        <v>618471.80000000005</v>
      </c>
      <c r="E32" s="198">
        <f t="shared" si="8"/>
        <v>1514431.4700000002</v>
      </c>
      <c r="F32" s="198">
        <f t="shared" si="8"/>
        <v>1146460.2</v>
      </c>
      <c r="G32" s="198">
        <f t="shared" si="8"/>
        <v>20256.8</v>
      </c>
      <c r="H32" s="198">
        <f t="shared" si="8"/>
        <v>1011993.8899999999</v>
      </c>
      <c r="I32" s="198">
        <f t="shared" si="8"/>
        <v>21284.240000000002</v>
      </c>
      <c r="J32" s="198">
        <f t="shared" si="8"/>
        <v>553323.43999999994</v>
      </c>
      <c r="K32" s="205">
        <f t="shared" si="7"/>
        <v>13046529.99</v>
      </c>
    </row>
    <row r="33" spans="2:11" ht="25.5" customHeight="1" x14ac:dyDescent="0.25"/>
    <row r="34" spans="2:11" ht="20.25" customHeight="1" x14ac:dyDescent="0.25">
      <c r="B34" s="199"/>
      <c r="C34" s="199"/>
      <c r="D34" s="199"/>
      <c r="E34" s="199"/>
      <c r="F34" s="199"/>
      <c r="G34" s="199"/>
      <c r="H34" s="199"/>
      <c r="I34" s="199"/>
      <c r="J34" s="199"/>
    </row>
    <row r="35" spans="2:11" ht="31.5" customHeight="1" thickBot="1" x14ac:dyDescent="0.3">
      <c r="B35" s="247" t="s">
        <v>85</v>
      </c>
      <c r="C35" s="248"/>
      <c r="D35" s="248"/>
      <c r="E35" s="248"/>
      <c r="F35" s="248"/>
      <c r="G35" s="248"/>
      <c r="H35" s="248"/>
      <c r="I35" s="248"/>
      <c r="J35" s="248"/>
      <c r="K35" s="248"/>
    </row>
    <row r="36" spans="2:11" ht="23.25" customHeight="1" thickBot="1" x14ac:dyDescent="0.3">
      <c r="B36" s="289"/>
      <c r="C36" s="332"/>
      <c r="D36" s="319" t="s">
        <v>34</v>
      </c>
      <c r="E36" s="320"/>
      <c r="F36" s="320"/>
      <c r="G36" s="329"/>
      <c r="H36" s="319" t="s">
        <v>33</v>
      </c>
      <c r="I36" s="320"/>
      <c r="J36" s="320"/>
      <c r="K36" s="321"/>
    </row>
    <row r="37" spans="2:11" ht="23.25" customHeight="1" thickBot="1" x14ac:dyDescent="0.3">
      <c r="B37" s="333"/>
      <c r="C37" s="316"/>
      <c r="D37" s="16" t="s">
        <v>74</v>
      </c>
      <c r="E37" s="16" t="s">
        <v>75</v>
      </c>
      <c r="F37" s="16" t="s">
        <v>76</v>
      </c>
      <c r="G37" s="200" t="s">
        <v>5</v>
      </c>
      <c r="H37" s="315" t="s">
        <v>78</v>
      </c>
      <c r="I37" s="316"/>
      <c r="J37" s="245" t="s">
        <v>79</v>
      </c>
      <c r="K37" s="321"/>
    </row>
    <row r="38" spans="2:11" ht="33.75" customHeight="1" thickBot="1" x14ac:dyDescent="0.3">
      <c r="B38" s="301" t="s">
        <v>86</v>
      </c>
      <c r="C38" s="302"/>
      <c r="D38" s="201">
        <v>647619195.49000001</v>
      </c>
      <c r="E38" s="201">
        <v>63217763.289999999</v>
      </c>
      <c r="F38" s="201">
        <v>53613938.399999999</v>
      </c>
      <c r="G38" s="202">
        <f>SUM(D38:F38)</f>
        <v>764450897.17999995</v>
      </c>
      <c r="H38" s="317">
        <v>29626120.809999999</v>
      </c>
      <c r="I38" s="318"/>
      <c r="J38" s="317">
        <v>50882174.729999997</v>
      </c>
      <c r="K38" s="318"/>
    </row>
    <row r="39" spans="2:11" ht="33" customHeight="1" thickBot="1" x14ac:dyDescent="0.3">
      <c r="B39" s="301" t="s">
        <v>4</v>
      </c>
      <c r="C39" s="302"/>
      <c r="D39" s="203">
        <v>469950465.26999998</v>
      </c>
      <c r="E39" s="203">
        <v>68106071.230000004</v>
      </c>
      <c r="F39" s="203">
        <v>5835537.3499999996</v>
      </c>
      <c r="G39" s="202">
        <f>SUM(D39:F39)</f>
        <v>543892073.85000002</v>
      </c>
      <c r="H39" s="343">
        <v>16950666.219999999</v>
      </c>
      <c r="I39" s="344"/>
      <c r="J39" s="346">
        <v>895.9</v>
      </c>
      <c r="K39" s="347"/>
    </row>
    <row r="40" spans="2:11" ht="30.75" customHeight="1" thickBot="1" x14ac:dyDescent="0.3">
      <c r="B40" s="330" t="s">
        <v>5</v>
      </c>
      <c r="C40" s="331"/>
      <c r="D40" s="202">
        <f>SUM(D38:D39)</f>
        <v>1117569660.76</v>
      </c>
      <c r="E40" s="202">
        <f t="shared" ref="E40:F40" si="9">SUM(E38:E39)</f>
        <v>131323834.52000001</v>
      </c>
      <c r="F40" s="202">
        <f t="shared" si="9"/>
        <v>59449475.75</v>
      </c>
      <c r="G40" s="202">
        <f t="shared" ref="G40" si="10">SUM(D40:F40)</f>
        <v>1308342971.03</v>
      </c>
      <c r="H40" s="245">
        <f>SUM(H38:H39)</f>
        <v>46576787.030000001</v>
      </c>
      <c r="I40" s="345"/>
      <c r="J40" s="245">
        <f>SUM(J38:J39)</f>
        <v>50883070.629999995</v>
      </c>
      <c r="K40" s="246"/>
    </row>
    <row r="41" spans="2:11" ht="21.75" customHeight="1" thickBot="1" x14ac:dyDescent="0.3"/>
    <row r="42" spans="2:11" ht="21" customHeight="1" thickBot="1" x14ac:dyDescent="0.3">
      <c r="B42" s="287" t="s">
        <v>35</v>
      </c>
      <c r="C42" s="334"/>
      <c r="D42" s="334"/>
      <c r="E42" s="334"/>
      <c r="F42" s="334"/>
      <c r="G42" s="334"/>
      <c r="H42" s="334"/>
      <c r="I42" s="334"/>
      <c r="J42" s="335"/>
    </row>
    <row r="43" spans="2:11" ht="28.5" customHeight="1" x14ac:dyDescent="0.25">
      <c r="B43" s="336" t="s">
        <v>36</v>
      </c>
      <c r="C43" s="337"/>
      <c r="D43" s="338" t="s">
        <v>37</v>
      </c>
      <c r="E43" s="339"/>
      <c r="F43" s="340" t="s">
        <v>38</v>
      </c>
      <c r="G43" s="340"/>
      <c r="H43" s="243" t="s">
        <v>5</v>
      </c>
      <c r="I43" s="341" t="s">
        <v>39</v>
      </c>
      <c r="J43" s="342"/>
    </row>
    <row r="44" spans="2:11" ht="26.25" customHeight="1" thickBot="1" x14ac:dyDescent="0.3">
      <c r="B44" s="322">
        <v>2563</v>
      </c>
      <c r="C44" s="323"/>
      <c r="D44" s="324">
        <v>2358</v>
      </c>
      <c r="E44" s="325"/>
      <c r="F44" s="326">
        <v>918</v>
      </c>
      <c r="G44" s="326"/>
      <c r="H44" s="244">
        <f>SUM(B44:G44)</f>
        <v>5839</v>
      </c>
      <c r="I44" s="327">
        <v>4</v>
      </c>
      <c r="J44" s="328"/>
    </row>
  </sheetData>
  <mergeCells count="87">
    <mergeCell ref="B44:C44"/>
    <mergeCell ref="D44:E44"/>
    <mergeCell ref="F44:G44"/>
    <mergeCell ref="I44:J44"/>
    <mergeCell ref="D36:G36"/>
    <mergeCell ref="B39:C39"/>
    <mergeCell ref="B40:C40"/>
    <mergeCell ref="B36:C37"/>
    <mergeCell ref="B42:J42"/>
    <mergeCell ref="B43:C43"/>
    <mergeCell ref="D43:E43"/>
    <mergeCell ref="F43:G43"/>
    <mergeCell ref="I43:J43"/>
    <mergeCell ref="H39:I39"/>
    <mergeCell ref="H40:I40"/>
    <mergeCell ref="J39:K39"/>
    <mergeCell ref="B22:J22"/>
    <mergeCell ref="B38:C38"/>
    <mergeCell ref="I25:J25"/>
    <mergeCell ref="I26:J26"/>
    <mergeCell ref="I27:J27"/>
    <mergeCell ref="B23:B24"/>
    <mergeCell ref="E23:E24"/>
    <mergeCell ref="H23:H24"/>
    <mergeCell ref="I23:J24"/>
    <mergeCell ref="H37:I37"/>
    <mergeCell ref="H38:I38"/>
    <mergeCell ref="H36:K36"/>
    <mergeCell ref="J37:K37"/>
    <mergeCell ref="J38:K38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G14:H14"/>
    <mergeCell ref="G15:H15"/>
    <mergeCell ref="B10:J10"/>
    <mergeCell ref="B11:B12"/>
    <mergeCell ref="C11:D12"/>
    <mergeCell ref="E11:I11"/>
    <mergeCell ref="J11:J12"/>
    <mergeCell ref="E12:F12"/>
    <mergeCell ref="G12:H12"/>
    <mergeCell ref="C13:D13"/>
    <mergeCell ref="C14:D14"/>
    <mergeCell ref="C15:D15"/>
    <mergeCell ref="E13:F13"/>
    <mergeCell ref="E14:F14"/>
    <mergeCell ref="E15:F15"/>
    <mergeCell ref="B8:D8"/>
    <mergeCell ref="E8:F8"/>
    <mergeCell ref="G8:H8"/>
    <mergeCell ref="I8:J8"/>
    <mergeCell ref="G13:H13"/>
    <mergeCell ref="I6:J6"/>
    <mergeCell ref="B7:D7"/>
    <mergeCell ref="E7:F7"/>
    <mergeCell ref="G7:H7"/>
    <mergeCell ref="I7:J7"/>
    <mergeCell ref="J40:K40"/>
    <mergeCell ref="B35:K35"/>
    <mergeCell ref="B2:G2"/>
    <mergeCell ref="H2:J2"/>
    <mergeCell ref="B3:J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</mergeCells>
  <pageMargins left="0" right="0" top="0.59055118110236227" bottom="0" header="0" footer="0"/>
  <pageSetup paperSize="9" scale="68" orientation="portrait" r:id="rId1"/>
  <ignoredErrors>
    <ignoredError sqref="I7 E27 G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workbookViewId="0">
      <selection activeCell="C26" sqref="C26:D26"/>
    </sheetView>
  </sheetViews>
  <sheetFormatPr defaultRowHeight="15" x14ac:dyDescent="0.25"/>
  <cols>
    <col min="1" max="1" width="1.85546875" customWidth="1"/>
    <col min="2" max="2" width="23.7109375" customWidth="1"/>
    <col min="3" max="3" width="10.5703125" customWidth="1"/>
    <col min="4" max="4" width="12.7109375" customWidth="1"/>
    <col min="5" max="5" width="12.85546875" customWidth="1"/>
    <col min="6" max="6" width="11.5703125" customWidth="1"/>
    <col min="7" max="7" width="12" customWidth="1"/>
    <col min="8" max="8" width="10.28515625" customWidth="1"/>
    <col min="9" max="9" width="14.7109375" style="65" customWidth="1"/>
    <col min="10" max="10" width="11.5703125" style="65" customWidth="1"/>
  </cols>
  <sheetData>
    <row r="2" spans="2:10" ht="46.5" customHeight="1" thickBot="1" x14ac:dyDescent="0.3">
      <c r="B2" s="426" t="s">
        <v>88</v>
      </c>
      <c r="C2" s="426"/>
      <c r="D2" s="355"/>
      <c r="E2" s="355"/>
      <c r="F2" s="355"/>
      <c r="G2" s="355"/>
      <c r="H2" s="355"/>
      <c r="I2" s="355"/>
    </row>
    <row r="3" spans="2:10" ht="68.25" customHeight="1" thickBot="1" x14ac:dyDescent="0.3">
      <c r="B3" s="404" t="s">
        <v>77</v>
      </c>
      <c r="C3" s="352" t="s">
        <v>81</v>
      </c>
      <c r="D3" s="353"/>
      <c r="E3" s="356" t="s">
        <v>83</v>
      </c>
      <c r="F3" s="357"/>
      <c r="G3" s="357"/>
      <c r="H3" s="358"/>
      <c r="I3" s="350" t="s">
        <v>82</v>
      </c>
      <c r="J3" s="350" t="s">
        <v>84</v>
      </c>
    </row>
    <row r="4" spans="2:10" ht="21" customHeight="1" thickBot="1" x14ac:dyDescent="0.3">
      <c r="B4" s="405"/>
      <c r="C4" s="354"/>
      <c r="D4" s="355"/>
      <c r="E4" s="416" t="s">
        <v>9</v>
      </c>
      <c r="F4" s="417"/>
      <c r="G4" s="418" t="s">
        <v>10</v>
      </c>
      <c r="H4" s="419"/>
      <c r="I4" s="351"/>
      <c r="J4" s="351"/>
    </row>
    <row r="5" spans="2:10" ht="21" customHeight="1" x14ac:dyDescent="0.25">
      <c r="B5" s="77" t="s">
        <v>70</v>
      </c>
      <c r="C5" s="422">
        <v>764450897.17999995</v>
      </c>
      <c r="D5" s="423"/>
      <c r="E5" s="422">
        <v>115944605.93000001</v>
      </c>
      <c r="F5" s="424"/>
      <c r="G5" s="422">
        <v>115944605.93000001</v>
      </c>
      <c r="H5" s="425"/>
      <c r="I5" s="76">
        <v>100</v>
      </c>
      <c r="J5" s="76">
        <v>100</v>
      </c>
    </row>
    <row r="6" spans="2:10" ht="21" customHeight="1" x14ac:dyDescent="0.25">
      <c r="B6" s="21" t="s">
        <v>71</v>
      </c>
      <c r="C6" s="411">
        <v>0</v>
      </c>
      <c r="D6" s="412"/>
      <c r="E6" s="413">
        <v>654942978.37</v>
      </c>
      <c r="F6" s="414"/>
      <c r="G6" s="415">
        <v>307409387.20999998</v>
      </c>
      <c r="H6" s="414"/>
      <c r="I6" s="75"/>
      <c r="J6" s="75"/>
    </row>
    <row r="7" spans="2:10" ht="21" customHeight="1" thickBot="1" x14ac:dyDescent="0.3">
      <c r="B7" s="42" t="s">
        <v>72</v>
      </c>
      <c r="C7" s="365">
        <v>0</v>
      </c>
      <c r="D7" s="366"/>
      <c r="E7" s="367">
        <v>447003840.26999998</v>
      </c>
      <c r="F7" s="368"/>
      <c r="G7" s="369">
        <v>203527115.12</v>
      </c>
      <c r="H7" s="368"/>
      <c r="I7" s="69"/>
      <c r="J7" s="69"/>
    </row>
    <row r="8" spans="2:10" ht="34.5" customHeight="1" thickBot="1" x14ac:dyDescent="0.3">
      <c r="B8" s="43" t="s">
        <v>5</v>
      </c>
      <c r="C8" s="361">
        <f>SUM(C5:C7)</f>
        <v>764450897.17999995</v>
      </c>
      <c r="D8" s="362"/>
      <c r="E8" s="363">
        <f>SUM(E5:E7)</f>
        <v>1217891424.5699999</v>
      </c>
      <c r="F8" s="364"/>
      <c r="G8" s="363">
        <f>SUM(G5:G7)</f>
        <v>626881108.25999999</v>
      </c>
      <c r="H8" s="364"/>
      <c r="I8" s="70"/>
      <c r="J8" s="70"/>
    </row>
    <row r="9" spans="2:10" ht="21" customHeight="1" thickBot="1" x14ac:dyDescent="0.3">
      <c r="B9" s="41"/>
      <c r="C9" s="71"/>
      <c r="D9" s="72"/>
      <c r="E9" s="72"/>
      <c r="F9" s="72"/>
      <c r="G9" s="72"/>
      <c r="H9" s="72"/>
    </row>
    <row r="10" spans="2:10" ht="20.100000000000001" customHeight="1" thickBot="1" x14ac:dyDescent="0.3">
      <c r="B10" s="20" t="s">
        <v>40</v>
      </c>
      <c r="C10" s="406">
        <v>15782206.76</v>
      </c>
      <c r="D10" s="407"/>
      <c r="E10" s="406">
        <v>8145475.2800000003</v>
      </c>
      <c r="F10" s="408"/>
      <c r="G10" s="406">
        <v>4680138.5599999996</v>
      </c>
      <c r="H10" s="408"/>
      <c r="I10" s="100"/>
      <c r="J10" s="101"/>
    </row>
    <row r="11" spans="2:10" ht="20.100000000000001" customHeight="1" thickBot="1" x14ac:dyDescent="0.3">
      <c r="B11" s="15" t="s">
        <v>41</v>
      </c>
      <c r="C11" s="409">
        <v>8848656.75</v>
      </c>
      <c r="D11" s="410"/>
      <c r="E11" s="376">
        <v>7055166.2699999996</v>
      </c>
      <c r="F11" s="376"/>
      <c r="G11" s="376">
        <v>2242803.19</v>
      </c>
      <c r="H11" s="376"/>
      <c r="I11" s="102"/>
      <c r="J11" s="103"/>
    </row>
    <row r="12" spans="2:10" ht="20.100000000000001" customHeight="1" thickBot="1" x14ac:dyDescent="0.3">
      <c r="B12" s="15" t="s">
        <v>42</v>
      </c>
      <c r="C12" s="397">
        <v>89639742.730000004</v>
      </c>
      <c r="D12" s="420"/>
      <c r="E12" s="377">
        <v>9455815.9000000004</v>
      </c>
      <c r="F12" s="378"/>
      <c r="G12" s="377">
        <v>9455815.9000000004</v>
      </c>
      <c r="H12" s="378"/>
      <c r="I12" s="208">
        <v>1</v>
      </c>
      <c r="J12" s="104"/>
    </row>
    <row r="13" spans="2:10" ht="20.100000000000001" customHeight="1" thickBot="1" x14ac:dyDescent="0.3">
      <c r="B13" s="15" t="s">
        <v>43</v>
      </c>
      <c r="C13" s="409">
        <v>39367302.829999998</v>
      </c>
      <c r="D13" s="421"/>
      <c r="E13" s="379">
        <v>3740397.81</v>
      </c>
      <c r="F13" s="380"/>
      <c r="G13" s="379">
        <v>3740397.81</v>
      </c>
      <c r="H13" s="380"/>
      <c r="I13" s="105">
        <v>1</v>
      </c>
      <c r="J13" s="104">
        <v>9.6100000000000005E-2</v>
      </c>
    </row>
    <row r="14" spans="2:10" ht="20.100000000000001" customHeight="1" thickBot="1" x14ac:dyDescent="0.3">
      <c r="B14" s="15" t="s">
        <v>44</v>
      </c>
      <c r="C14" s="409">
        <v>5589601.5199999996</v>
      </c>
      <c r="D14" s="421"/>
      <c r="E14" s="379">
        <v>4149708.89</v>
      </c>
      <c r="F14" s="380"/>
      <c r="G14" s="379">
        <v>2177662.7400000002</v>
      </c>
      <c r="H14" s="380"/>
      <c r="I14" s="106"/>
      <c r="J14" s="107"/>
    </row>
    <row r="15" spans="2:10" ht="20.100000000000001" customHeight="1" thickBot="1" x14ac:dyDescent="0.3">
      <c r="B15" s="15" t="s">
        <v>45</v>
      </c>
      <c r="C15" s="409">
        <v>13964218.040000001</v>
      </c>
      <c r="D15" s="410"/>
      <c r="E15" s="379">
        <v>2941334.64</v>
      </c>
      <c r="F15" s="381"/>
      <c r="G15" s="379">
        <v>6903664.4299999997</v>
      </c>
      <c r="H15" s="381"/>
      <c r="I15" s="108"/>
      <c r="J15" s="109"/>
    </row>
    <row r="16" spans="2:10" ht="20.100000000000001" customHeight="1" thickBot="1" x14ac:dyDescent="0.3">
      <c r="B16" s="15" t="s">
        <v>46</v>
      </c>
      <c r="C16" s="409">
        <v>63389985.030000001</v>
      </c>
      <c r="D16" s="421"/>
      <c r="E16" s="379">
        <v>5673657.6100000003</v>
      </c>
      <c r="F16" s="380"/>
      <c r="G16" s="379">
        <v>5673657.6100000003</v>
      </c>
      <c r="H16" s="380"/>
      <c r="I16" s="124">
        <v>1</v>
      </c>
      <c r="J16" s="125" t="s">
        <v>87</v>
      </c>
    </row>
    <row r="17" spans="2:10" ht="20.100000000000001" customHeight="1" thickBot="1" x14ac:dyDescent="0.3">
      <c r="B17" s="15" t="s">
        <v>47</v>
      </c>
      <c r="C17" s="379">
        <v>80365828.319999993</v>
      </c>
      <c r="D17" s="381"/>
      <c r="E17" s="377">
        <v>8480553.8100000005</v>
      </c>
      <c r="F17" s="378"/>
      <c r="G17" s="377">
        <v>8480553.8100000005</v>
      </c>
      <c r="H17" s="378"/>
      <c r="I17" s="108"/>
      <c r="J17" s="109"/>
    </row>
    <row r="18" spans="2:10" ht="20.100000000000001" customHeight="1" thickBot="1" x14ac:dyDescent="0.3">
      <c r="B18" s="15" t="s">
        <v>48</v>
      </c>
      <c r="C18" s="409">
        <v>6797199.6500000004</v>
      </c>
      <c r="D18" s="421"/>
      <c r="E18" s="382">
        <v>6151418.2699999996</v>
      </c>
      <c r="F18" s="391"/>
      <c r="G18" s="382">
        <v>3713446.77</v>
      </c>
      <c r="H18" s="383"/>
      <c r="I18" s="111"/>
      <c r="J18" s="110"/>
    </row>
    <row r="19" spans="2:10" ht="20.100000000000001" customHeight="1" thickBot="1" x14ac:dyDescent="0.3">
      <c r="B19" s="15" t="s">
        <v>49</v>
      </c>
      <c r="C19" s="409">
        <v>3396621.67</v>
      </c>
      <c r="D19" s="421"/>
      <c r="E19" s="379">
        <v>2120446.58</v>
      </c>
      <c r="F19" s="380"/>
      <c r="G19" s="379">
        <v>1331189.43</v>
      </c>
      <c r="H19" s="380"/>
      <c r="I19" s="108"/>
      <c r="J19" s="109"/>
    </row>
    <row r="20" spans="2:10" ht="20.100000000000001" customHeight="1" thickBot="1" x14ac:dyDescent="0.3">
      <c r="B20" s="15" t="s">
        <v>50</v>
      </c>
      <c r="C20" s="434">
        <v>22648703.300000001</v>
      </c>
      <c r="D20" s="435"/>
      <c r="E20" s="392">
        <v>26451745.77</v>
      </c>
      <c r="F20" s="393"/>
      <c r="G20" s="384">
        <v>18470.72</v>
      </c>
      <c r="H20" s="385"/>
      <c r="I20" s="87">
        <v>30</v>
      </c>
      <c r="J20" s="130">
        <v>34</v>
      </c>
    </row>
    <row r="21" spans="2:10" ht="20.100000000000001" customHeight="1" thickBot="1" x14ac:dyDescent="0.3">
      <c r="B21" s="15" t="s">
        <v>51</v>
      </c>
      <c r="C21" s="432">
        <v>25768538.300000001</v>
      </c>
      <c r="D21" s="433"/>
      <c r="E21" s="386">
        <v>2752749.94</v>
      </c>
      <c r="F21" s="387"/>
      <c r="G21" s="386">
        <v>2500981.7000000002</v>
      </c>
      <c r="H21" s="387"/>
      <c r="I21" s="128">
        <f>G21/E21</f>
        <v>0.90853937136040774</v>
      </c>
      <c r="J21" s="129">
        <v>9.639960222931411E-2</v>
      </c>
    </row>
    <row r="22" spans="2:10" ht="20.100000000000001" customHeight="1" thickBot="1" x14ac:dyDescent="0.3">
      <c r="B22" s="15" t="s">
        <v>52</v>
      </c>
      <c r="C22" s="388">
        <v>543792.53</v>
      </c>
      <c r="D22" s="381"/>
      <c r="E22" s="388">
        <v>690707.28</v>
      </c>
      <c r="F22" s="381"/>
      <c r="G22" s="388">
        <v>407764.06</v>
      </c>
      <c r="H22" s="381"/>
      <c r="I22" s="108"/>
      <c r="J22" s="112"/>
    </row>
    <row r="23" spans="2:10" ht="20.100000000000001" customHeight="1" thickBot="1" x14ac:dyDescent="0.3">
      <c r="B23" s="15" t="s">
        <v>53</v>
      </c>
      <c r="C23" s="379">
        <v>66316607.579999998</v>
      </c>
      <c r="D23" s="381"/>
      <c r="E23" s="379">
        <v>6178722.3499999996</v>
      </c>
      <c r="F23" s="381"/>
      <c r="G23" s="379">
        <v>6178722.3499999996</v>
      </c>
      <c r="H23" s="381"/>
      <c r="I23" s="113"/>
      <c r="J23" s="114"/>
    </row>
    <row r="24" spans="2:10" ht="20.100000000000001" customHeight="1" thickBot="1" x14ac:dyDescent="0.3">
      <c r="B24" s="15" t="s">
        <v>54</v>
      </c>
      <c r="C24" s="402">
        <v>41347168.189999998</v>
      </c>
      <c r="D24" s="389"/>
      <c r="E24" s="402">
        <v>108190881.69</v>
      </c>
      <c r="F24" s="390"/>
      <c r="G24" s="389">
        <v>13627141.460000001</v>
      </c>
      <c r="H24" s="390"/>
      <c r="I24" s="115"/>
      <c r="J24" s="116"/>
    </row>
    <row r="25" spans="2:10" ht="20.100000000000001" customHeight="1" thickBot="1" x14ac:dyDescent="0.3">
      <c r="B25" s="15" t="s">
        <v>55</v>
      </c>
      <c r="C25" s="397">
        <v>4950015.58</v>
      </c>
      <c r="D25" s="380"/>
      <c r="E25" s="402">
        <v>6086190.6200000001</v>
      </c>
      <c r="F25" s="390"/>
      <c r="G25" s="402">
        <v>1239534.79</v>
      </c>
      <c r="H25" s="390"/>
      <c r="I25" s="108"/>
      <c r="J25" s="102"/>
    </row>
    <row r="26" spans="2:10" ht="20.100000000000001" customHeight="1" thickBot="1" x14ac:dyDescent="0.3">
      <c r="B26" s="15" t="s">
        <v>56</v>
      </c>
      <c r="C26" s="427">
        <v>53698315.740000002</v>
      </c>
      <c r="D26" s="428"/>
      <c r="E26" s="429">
        <v>37253252.600000001</v>
      </c>
      <c r="F26" s="430"/>
      <c r="G26" s="429">
        <v>9360179.6199999992</v>
      </c>
      <c r="H26" s="430"/>
      <c r="I26" s="108"/>
      <c r="J26" s="112"/>
    </row>
    <row r="27" spans="2:10" ht="20.100000000000001" customHeight="1" thickBot="1" x14ac:dyDescent="0.3">
      <c r="B27" s="51" t="s">
        <v>57</v>
      </c>
      <c r="C27" s="397">
        <v>0</v>
      </c>
      <c r="D27" s="380"/>
      <c r="E27" s="431">
        <v>61808942.32</v>
      </c>
      <c r="F27" s="431"/>
      <c r="G27" s="431">
        <v>22011238.739999998</v>
      </c>
      <c r="H27" s="431"/>
      <c r="I27" s="127">
        <f>G27/E27</f>
        <v>0.35611738227200906</v>
      </c>
      <c r="J27" s="117"/>
    </row>
    <row r="28" spans="2:10" ht="20.100000000000001" customHeight="1" thickBot="1" x14ac:dyDescent="0.3">
      <c r="B28" s="51" t="s">
        <v>58</v>
      </c>
      <c r="C28" s="394">
        <v>573784.06999999995</v>
      </c>
      <c r="D28" s="394"/>
      <c r="E28" s="370">
        <v>37084542.659999996</v>
      </c>
      <c r="F28" s="370"/>
      <c r="G28" s="370">
        <v>13003127.42</v>
      </c>
      <c r="H28" s="370"/>
      <c r="I28" s="118">
        <f>G28/E28</f>
        <v>0.35063469810631881</v>
      </c>
      <c r="J28" s="119"/>
    </row>
    <row r="29" spans="2:10" ht="20.100000000000001" customHeight="1" thickBot="1" x14ac:dyDescent="0.3">
      <c r="B29" s="51" t="s">
        <v>59</v>
      </c>
      <c r="C29" s="397">
        <v>0</v>
      </c>
      <c r="D29" s="380"/>
      <c r="E29" s="395">
        <v>71508088.599999994</v>
      </c>
      <c r="F29" s="396"/>
      <c r="G29" s="371">
        <v>27467648.960000001</v>
      </c>
      <c r="H29" s="372"/>
      <c r="I29" s="126">
        <v>0.33</v>
      </c>
      <c r="J29" s="120"/>
    </row>
    <row r="30" spans="2:10" ht="20.100000000000001" customHeight="1" thickBot="1" x14ac:dyDescent="0.3">
      <c r="B30" s="51" t="s">
        <v>60</v>
      </c>
      <c r="C30" s="397">
        <v>0</v>
      </c>
      <c r="D30" s="380"/>
      <c r="E30" s="373">
        <v>58692211.25</v>
      </c>
      <c r="F30" s="373"/>
      <c r="G30" s="373">
        <v>24275167.420000002</v>
      </c>
      <c r="H30" s="373"/>
      <c r="I30" s="121"/>
      <c r="J30" s="120"/>
    </row>
    <row r="31" spans="2:10" ht="20.100000000000001" customHeight="1" thickBot="1" x14ac:dyDescent="0.3">
      <c r="B31" s="51" t="s">
        <v>61</v>
      </c>
      <c r="C31" s="397">
        <v>0</v>
      </c>
      <c r="D31" s="380"/>
      <c r="E31" s="400">
        <v>70525835.769999996</v>
      </c>
      <c r="F31" s="400"/>
      <c r="G31" s="403">
        <v>30850211.57</v>
      </c>
      <c r="H31" s="403"/>
      <c r="I31" s="121"/>
      <c r="J31" s="120"/>
    </row>
    <row r="32" spans="2:10" ht="20.100000000000001" customHeight="1" thickBot="1" x14ac:dyDescent="0.3">
      <c r="B32" s="51" t="s">
        <v>73</v>
      </c>
      <c r="C32" s="398">
        <v>0</v>
      </c>
      <c r="D32" s="399"/>
      <c r="E32" s="401">
        <v>52899295.799999997</v>
      </c>
      <c r="F32" s="399"/>
      <c r="G32" s="379">
        <v>18928198.149999999</v>
      </c>
      <c r="H32" s="380"/>
      <c r="I32" s="147">
        <v>32.4</v>
      </c>
      <c r="J32" s="148">
        <v>32.4</v>
      </c>
    </row>
    <row r="33" spans="2:10" ht="42" customHeight="1" thickBot="1" x14ac:dyDescent="0.3">
      <c r="B33" s="16" t="s">
        <v>5</v>
      </c>
      <c r="C33" s="374">
        <f>SUM(C10:C32)</f>
        <v>542988288.59000003</v>
      </c>
      <c r="D33" s="375"/>
      <c r="E33" s="374">
        <f>SUM(E10:E32)</f>
        <v>598037141.70999992</v>
      </c>
      <c r="F33" s="375"/>
      <c r="G33" s="359">
        <f>SUM(G10:G32)</f>
        <v>218267717.21000001</v>
      </c>
      <c r="H33" s="360"/>
      <c r="I33" s="122"/>
      <c r="J33" s="123"/>
    </row>
    <row r="34" spans="2:10" ht="16.5" thickBot="1" x14ac:dyDescent="0.3">
      <c r="C34" s="213"/>
      <c r="D34" s="213"/>
      <c r="E34" s="213"/>
      <c r="F34" s="213"/>
      <c r="G34" s="213"/>
      <c r="H34" s="213"/>
    </row>
    <row r="35" spans="2:10" ht="57" customHeight="1" thickBot="1" x14ac:dyDescent="0.3">
      <c r="B35" s="1" t="s">
        <v>15</v>
      </c>
      <c r="C35" s="348">
        <f>SUM(C8+C33)</f>
        <v>1307439185.77</v>
      </c>
      <c r="D35" s="349"/>
      <c r="E35" s="348">
        <f t="shared" ref="E35" si="0">SUM(E8+E33)</f>
        <v>1815928566.2799997</v>
      </c>
      <c r="F35" s="349"/>
      <c r="G35" s="348">
        <f t="shared" ref="G35" si="1">SUM(G8+G33)</f>
        <v>845148825.47000003</v>
      </c>
      <c r="H35" s="349"/>
      <c r="I35" s="70"/>
      <c r="J35" s="70"/>
    </row>
  </sheetData>
  <mergeCells count="95">
    <mergeCell ref="B2:I2"/>
    <mergeCell ref="C26:D26"/>
    <mergeCell ref="C27:D27"/>
    <mergeCell ref="E26:F26"/>
    <mergeCell ref="E27:F27"/>
    <mergeCell ref="G26:H26"/>
    <mergeCell ref="G27:H27"/>
    <mergeCell ref="C21:D21"/>
    <mergeCell ref="C22:D22"/>
    <mergeCell ref="C23:D23"/>
    <mergeCell ref="C24:D24"/>
    <mergeCell ref="C25:D25"/>
    <mergeCell ref="C16:D16"/>
    <mergeCell ref="C18:D18"/>
    <mergeCell ref="C19:D19"/>
    <mergeCell ref="C20:D20"/>
    <mergeCell ref="I3:I4"/>
    <mergeCell ref="C12:D12"/>
    <mergeCell ref="C13:D13"/>
    <mergeCell ref="C14:D14"/>
    <mergeCell ref="C15:D15"/>
    <mergeCell ref="C5:D5"/>
    <mergeCell ref="E5:F5"/>
    <mergeCell ref="G5:H5"/>
    <mergeCell ref="B3:B4"/>
    <mergeCell ref="C10:D10"/>
    <mergeCell ref="E10:F10"/>
    <mergeCell ref="G10:H10"/>
    <mergeCell ref="C11:D11"/>
    <mergeCell ref="C6:D6"/>
    <mergeCell ref="E6:F6"/>
    <mergeCell ref="G6:H6"/>
    <mergeCell ref="E4:F4"/>
    <mergeCell ref="G4:H4"/>
    <mergeCell ref="C29:D29"/>
    <mergeCell ref="C30:D30"/>
    <mergeCell ref="C31:D31"/>
    <mergeCell ref="C32:D32"/>
    <mergeCell ref="G17:H17"/>
    <mergeCell ref="C17:D17"/>
    <mergeCell ref="E17:F17"/>
    <mergeCell ref="E31:F31"/>
    <mergeCell ref="E32:F32"/>
    <mergeCell ref="G25:H25"/>
    <mergeCell ref="E30:F30"/>
    <mergeCell ref="E24:F24"/>
    <mergeCell ref="E25:F25"/>
    <mergeCell ref="G31:H31"/>
    <mergeCell ref="G32:H32"/>
    <mergeCell ref="C33:D33"/>
    <mergeCell ref="E11:F11"/>
    <mergeCell ref="E12:F12"/>
    <mergeCell ref="E13:F13"/>
    <mergeCell ref="E14:F14"/>
    <mergeCell ref="E15:F15"/>
    <mergeCell ref="E16:F16"/>
    <mergeCell ref="E18:F18"/>
    <mergeCell ref="E19:F19"/>
    <mergeCell ref="E20:F20"/>
    <mergeCell ref="E21:F21"/>
    <mergeCell ref="E22:F22"/>
    <mergeCell ref="E23:F23"/>
    <mergeCell ref="C28:D28"/>
    <mergeCell ref="E28:F28"/>
    <mergeCell ref="E29:F29"/>
    <mergeCell ref="E33:F33"/>
    <mergeCell ref="G11:H11"/>
    <mergeCell ref="G12:H12"/>
    <mergeCell ref="G13:H13"/>
    <mergeCell ref="G14:H14"/>
    <mergeCell ref="G15:H15"/>
    <mergeCell ref="G16:H16"/>
    <mergeCell ref="G18:H18"/>
    <mergeCell ref="G19:H19"/>
    <mergeCell ref="G20:H20"/>
    <mergeCell ref="G21:H21"/>
    <mergeCell ref="G22:H22"/>
    <mergeCell ref="G23:H23"/>
    <mergeCell ref="G24:H24"/>
    <mergeCell ref="C35:D35"/>
    <mergeCell ref="E35:F35"/>
    <mergeCell ref="G35:H35"/>
    <mergeCell ref="J3:J4"/>
    <mergeCell ref="C3:D4"/>
    <mergeCell ref="E3:H3"/>
    <mergeCell ref="G33:H33"/>
    <mergeCell ref="C8:D8"/>
    <mergeCell ref="E8:F8"/>
    <mergeCell ref="G8:H8"/>
    <mergeCell ref="C7:D7"/>
    <mergeCell ref="E7:F7"/>
    <mergeCell ref="G7:H7"/>
    <mergeCell ref="G28:H28"/>
    <mergeCell ref="G29:H29"/>
    <mergeCell ref="G30:H30"/>
  </mergeCells>
  <pageMargins left="0.39370078740157483" right="0" top="0" bottom="0" header="0" footer="0"/>
  <pageSetup paperSize="9" scale="80" orientation="portrait" r:id="rId1"/>
  <ignoredErrors>
    <ignoredError sqref="F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workbookViewId="0">
      <selection activeCell="G13" sqref="G13:H13"/>
    </sheetView>
  </sheetViews>
  <sheetFormatPr defaultRowHeight="15" x14ac:dyDescent="0.25"/>
  <cols>
    <col min="1" max="1" width="6.7109375" customWidth="1"/>
    <col min="2" max="2" width="23.7109375" customWidth="1"/>
    <col min="3" max="3" width="10.42578125" customWidth="1"/>
    <col min="4" max="4" width="3.42578125" customWidth="1"/>
    <col min="5" max="5" width="12.28515625" customWidth="1"/>
    <col min="6" max="6" width="3.85546875" customWidth="1"/>
    <col min="7" max="7" width="7.5703125" customWidth="1"/>
    <col min="8" max="8" width="5.28515625" customWidth="1"/>
    <col min="9" max="9" width="9.85546875" bestFit="1" customWidth="1"/>
  </cols>
  <sheetData>
    <row r="2" spans="2:9" ht="24.75" customHeight="1" x14ac:dyDescent="0.25">
      <c r="B2" s="459" t="s">
        <v>91</v>
      </c>
      <c r="C2" s="459"/>
      <c r="D2" s="459"/>
      <c r="E2" s="459"/>
      <c r="F2" s="459"/>
      <c r="G2" s="460"/>
      <c r="H2" s="460"/>
      <c r="I2" s="460"/>
    </row>
    <row r="3" spans="2:9" ht="15.75" thickBot="1" x14ac:dyDescent="0.3"/>
    <row r="4" spans="2:9" ht="22.5" customHeight="1" x14ac:dyDescent="0.25">
      <c r="B4" s="32" t="s">
        <v>62</v>
      </c>
      <c r="C4" s="448" t="s">
        <v>63</v>
      </c>
      <c r="D4" s="449"/>
      <c r="E4" s="446" t="s">
        <v>64</v>
      </c>
      <c r="F4" s="453"/>
      <c r="G4" s="446" t="s">
        <v>65</v>
      </c>
      <c r="H4" s="446"/>
      <c r="I4" s="30" t="s">
        <v>5</v>
      </c>
    </row>
    <row r="5" spans="2:9" ht="19.5" customHeight="1" x14ac:dyDescent="0.25">
      <c r="B5" s="33" t="s">
        <v>66</v>
      </c>
      <c r="C5" s="450">
        <v>6229</v>
      </c>
      <c r="D5" s="451"/>
      <c r="E5" s="447">
        <v>934</v>
      </c>
      <c r="F5" s="447"/>
      <c r="G5" s="447">
        <v>1399</v>
      </c>
      <c r="H5" s="447"/>
      <c r="I5" s="88">
        <f>SUM(C5:H5)</f>
        <v>8562</v>
      </c>
    </row>
    <row r="6" spans="2:9" ht="19.5" customHeight="1" x14ac:dyDescent="0.25">
      <c r="B6" s="33" t="s">
        <v>67</v>
      </c>
      <c r="C6" s="450">
        <v>5890</v>
      </c>
      <c r="D6" s="451"/>
      <c r="E6" s="447">
        <v>2369</v>
      </c>
      <c r="F6" s="447"/>
      <c r="G6" s="447">
        <v>969</v>
      </c>
      <c r="H6" s="447"/>
      <c r="I6" s="88">
        <f t="shared" ref="I6:I7" si="0">SUM(C6:H6)</f>
        <v>9228</v>
      </c>
    </row>
    <row r="7" spans="2:9" ht="27.75" customHeight="1" thickBot="1" x14ac:dyDescent="0.3">
      <c r="B7" s="34" t="s">
        <v>5</v>
      </c>
      <c r="C7" s="441">
        <f>SUM(C5:C6)</f>
        <v>12119</v>
      </c>
      <c r="D7" s="442"/>
      <c r="E7" s="441">
        <f t="shared" ref="E7" si="1">SUM(E5:E6)</f>
        <v>3303</v>
      </c>
      <c r="F7" s="442"/>
      <c r="G7" s="441">
        <f t="shared" ref="G7" si="2">SUM(G5:G6)</f>
        <v>2368</v>
      </c>
      <c r="H7" s="442"/>
      <c r="I7" s="89">
        <f t="shared" si="0"/>
        <v>17790</v>
      </c>
    </row>
    <row r="8" spans="2:9" ht="16.5" thickBot="1" x14ac:dyDescent="0.3">
      <c r="B8" s="17"/>
      <c r="C8" s="90"/>
      <c r="D8" s="90"/>
      <c r="E8" s="90"/>
      <c r="F8" s="90"/>
      <c r="G8" s="91"/>
      <c r="H8" s="91"/>
      <c r="I8" s="91"/>
    </row>
    <row r="9" spans="2:9" ht="16.5" thickBot="1" x14ac:dyDescent="0.3">
      <c r="B9" s="48" t="s">
        <v>57</v>
      </c>
      <c r="C9" s="452">
        <v>744</v>
      </c>
      <c r="D9" s="452"/>
      <c r="E9" s="437">
        <v>695</v>
      </c>
      <c r="F9" s="437"/>
      <c r="G9" s="454">
        <v>308</v>
      </c>
      <c r="H9" s="454"/>
      <c r="I9" s="92">
        <f>SUM(C9:H9)</f>
        <v>1747</v>
      </c>
    </row>
    <row r="10" spans="2:9" ht="16.5" thickBot="1" x14ac:dyDescent="0.3">
      <c r="B10" s="53" t="s">
        <v>58</v>
      </c>
      <c r="C10" s="439">
        <v>667</v>
      </c>
      <c r="D10" s="439"/>
      <c r="E10" s="439">
        <v>568</v>
      </c>
      <c r="F10" s="439"/>
      <c r="G10" s="439">
        <v>136</v>
      </c>
      <c r="H10" s="439"/>
      <c r="I10" s="92">
        <f t="shared" ref="I10:I31" si="3">SUM(C10:H10)</f>
        <v>1371</v>
      </c>
    </row>
    <row r="11" spans="2:9" ht="16.5" thickBot="1" x14ac:dyDescent="0.3">
      <c r="B11" s="53" t="s">
        <v>59</v>
      </c>
      <c r="C11" s="440">
        <v>1417</v>
      </c>
      <c r="D11" s="440"/>
      <c r="E11" s="440">
        <v>1011</v>
      </c>
      <c r="F11" s="440"/>
      <c r="G11" s="440">
        <v>237</v>
      </c>
      <c r="H11" s="440"/>
      <c r="I11" s="92">
        <f t="shared" si="3"/>
        <v>2665</v>
      </c>
    </row>
    <row r="12" spans="2:9" ht="16.5" thickBot="1" x14ac:dyDescent="0.3">
      <c r="B12" s="53" t="s">
        <v>60</v>
      </c>
      <c r="C12" s="439">
        <v>1776</v>
      </c>
      <c r="D12" s="439"/>
      <c r="E12" s="439">
        <v>648</v>
      </c>
      <c r="F12" s="439"/>
      <c r="G12" s="439">
        <v>188</v>
      </c>
      <c r="H12" s="439"/>
      <c r="I12" s="92">
        <f t="shared" si="3"/>
        <v>2612</v>
      </c>
    </row>
    <row r="13" spans="2:9" ht="16.5" thickBot="1" x14ac:dyDescent="0.3">
      <c r="B13" s="53" t="s">
        <v>61</v>
      </c>
      <c r="C13" s="437">
        <v>1057</v>
      </c>
      <c r="D13" s="437"/>
      <c r="E13" s="437">
        <v>1137</v>
      </c>
      <c r="F13" s="437"/>
      <c r="G13" s="437">
        <v>232</v>
      </c>
      <c r="H13" s="437"/>
      <c r="I13" s="92">
        <f t="shared" si="3"/>
        <v>2426</v>
      </c>
    </row>
    <row r="14" spans="2:9" ht="16.5" thickBot="1" x14ac:dyDescent="0.3">
      <c r="B14" s="53" t="s">
        <v>73</v>
      </c>
      <c r="C14" s="438">
        <v>576</v>
      </c>
      <c r="D14" s="438"/>
      <c r="E14" s="438">
        <v>290</v>
      </c>
      <c r="F14" s="438"/>
      <c r="G14" s="438">
        <v>195</v>
      </c>
      <c r="H14" s="438"/>
      <c r="I14" s="92">
        <f t="shared" si="3"/>
        <v>1061</v>
      </c>
    </row>
    <row r="15" spans="2:9" ht="16.5" thickBot="1" x14ac:dyDescent="0.3">
      <c r="B15" s="53" t="s">
        <v>40</v>
      </c>
      <c r="C15" s="438">
        <v>272</v>
      </c>
      <c r="D15" s="438"/>
      <c r="E15" s="438">
        <v>183</v>
      </c>
      <c r="F15" s="438"/>
      <c r="G15" s="438">
        <v>63</v>
      </c>
      <c r="H15" s="438"/>
      <c r="I15" s="92">
        <f t="shared" si="3"/>
        <v>518</v>
      </c>
    </row>
    <row r="16" spans="2:9" ht="16.5" thickBot="1" x14ac:dyDescent="0.3">
      <c r="B16" s="53" t="s">
        <v>41</v>
      </c>
      <c r="C16" s="455">
        <v>57</v>
      </c>
      <c r="D16" s="456"/>
      <c r="E16" s="455">
        <v>128</v>
      </c>
      <c r="F16" s="457"/>
      <c r="G16" s="456">
        <v>12</v>
      </c>
      <c r="H16" s="456"/>
      <c r="I16" s="92">
        <f t="shared" si="3"/>
        <v>197</v>
      </c>
    </row>
    <row r="17" spans="2:9" ht="16.5" thickBot="1" x14ac:dyDescent="0.3">
      <c r="B17" s="53" t="s">
        <v>42</v>
      </c>
      <c r="C17" s="436">
        <v>0</v>
      </c>
      <c r="D17" s="436"/>
      <c r="E17" s="436">
        <v>0</v>
      </c>
      <c r="F17" s="436"/>
      <c r="G17" s="436">
        <v>0</v>
      </c>
      <c r="H17" s="436"/>
      <c r="I17" s="92">
        <f t="shared" si="3"/>
        <v>0</v>
      </c>
    </row>
    <row r="18" spans="2:9" ht="16.5" thickBot="1" x14ac:dyDescent="0.3">
      <c r="B18" s="53" t="s">
        <v>43</v>
      </c>
      <c r="C18" s="436">
        <v>0</v>
      </c>
      <c r="D18" s="436"/>
      <c r="E18" s="436">
        <v>0</v>
      </c>
      <c r="F18" s="436"/>
      <c r="G18" s="436">
        <v>0</v>
      </c>
      <c r="H18" s="436"/>
      <c r="I18" s="92">
        <f t="shared" si="3"/>
        <v>0</v>
      </c>
    </row>
    <row r="19" spans="2:9" ht="16.5" thickBot="1" x14ac:dyDescent="0.3">
      <c r="B19" s="53" t="s">
        <v>44</v>
      </c>
      <c r="C19" s="438">
        <v>151</v>
      </c>
      <c r="D19" s="438"/>
      <c r="E19" s="438">
        <v>307</v>
      </c>
      <c r="F19" s="438"/>
      <c r="G19" s="438">
        <v>16</v>
      </c>
      <c r="H19" s="438"/>
      <c r="I19" s="92">
        <f t="shared" si="3"/>
        <v>474</v>
      </c>
    </row>
    <row r="20" spans="2:9" ht="16.5" thickBot="1" x14ac:dyDescent="0.3">
      <c r="B20" s="53" t="s">
        <v>45</v>
      </c>
      <c r="C20" s="438">
        <v>335</v>
      </c>
      <c r="D20" s="438"/>
      <c r="E20" s="438">
        <v>206</v>
      </c>
      <c r="F20" s="438"/>
      <c r="G20" s="438">
        <v>29</v>
      </c>
      <c r="H20" s="438"/>
      <c r="I20" s="92">
        <f t="shared" si="3"/>
        <v>570</v>
      </c>
    </row>
    <row r="21" spans="2:9" ht="16.5" thickBot="1" x14ac:dyDescent="0.3">
      <c r="B21" s="53" t="s">
        <v>46</v>
      </c>
      <c r="C21" s="436">
        <v>0</v>
      </c>
      <c r="D21" s="436"/>
      <c r="E21" s="436">
        <v>0</v>
      </c>
      <c r="F21" s="436"/>
      <c r="G21" s="436">
        <v>0</v>
      </c>
      <c r="H21" s="436"/>
      <c r="I21" s="92">
        <f t="shared" si="3"/>
        <v>0</v>
      </c>
    </row>
    <row r="22" spans="2:9" ht="16.5" thickBot="1" x14ac:dyDescent="0.3">
      <c r="B22" s="53" t="s">
        <v>47</v>
      </c>
      <c r="C22" s="436">
        <v>0</v>
      </c>
      <c r="D22" s="436"/>
      <c r="E22" s="436">
        <v>0</v>
      </c>
      <c r="F22" s="436"/>
      <c r="G22" s="436">
        <v>0</v>
      </c>
      <c r="H22" s="436"/>
      <c r="I22" s="92">
        <f t="shared" si="3"/>
        <v>0</v>
      </c>
    </row>
    <row r="23" spans="2:9" ht="16.5" thickBot="1" x14ac:dyDescent="0.3">
      <c r="B23" s="53" t="s">
        <v>48</v>
      </c>
      <c r="C23" s="438">
        <v>170</v>
      </c>
      <c r="D23" s="438"/>
      <c r="E23" s="438">
        <v>121</v>
      </c>
      <c r="F23" s="438"/>
      <c r="G23" s="438">
        <v>12</v>
      </c>
      <c r="H23" s="438"/>
      <c r="I23" s="92">
        <f t="shared" si="3"/>
        <v>303</v>
      </c>
    </row>
    <row r="24" spans="2:9" ht="16.5" thickBot="1" x14ac:dyDescent="0.3">
      <c r="B24" s="53" t="s">
        <v>49</v>
      </c>
      <c r="C24" s="438">
        <v>266</v>
      </c>
      <c r="D24" s="438"/>
      <c r="E24" s="438">
        <v>156</v>
      </c>
      <c r="F24" s="438"/>
      <c r="G24" s="438">
        <v>15</v>
      </c>
      <c r="H24" s="438"/>
      <c r="I24" s="92">
        <f t="shared" si="3"/>
        <v>437</v>
      </c>
    </row>
    <row r="25" spans="2:9" ht="16.5" thickBot="1" x14ac:dyDescent="0.3">
      <c r="B25" s="53" t="s">
        <v>50</v>
      </c>
      <c r="C25" s="445">
        <v>398</v>
      </c>
      <c r="D25" s="445"/>
      <c r="E25" s="445">
        <v>464</v>
      </c>
      <c r="F25" s="445"/>
      <c r="G25" s="445">
        <v>106</v>
      </c>
      <c r="H25" s="445"/>
      <c r="I25" s="92">
        <f t="shared" si="3"/>
        <v>968</v>
      </c>
    </row>
    <row r="26" spans="2:9" ht="16.5" thickBot="1" x14ac:dyDescent="0.3">
      <c r="B26" s="53" t="s">
        <v>51</v>
      </c>
      <c r="C26" s="436">
        <v>0</v>
      </c>
      <c r="D26" s="436"/>
      <c r="E26" s="436">
        <v>0</v>
      </c>
      <c r="F26" s="436"/>
      <c r="G26" s="436">
        <v>0</v>
      </c>
      <c r="H26" s="436"/>
      <c r="I26" s="92">
        <f t="shared" si="3"/>
        <v>0</v>
      </c>
    </row>
    <row r="27" spans="2:9" ht="16.5" thickBot="1" x14ac:dyDescent="0.3">
      <c r="B27" s="53" t="s">
        <v>52</v>
      </c>
      <c r="C27" s="438">
        <v>20</v>
      </c>
      <c r="D27" s="438"/>
      <c r="E27" s="438">
        <v>35</v>
      </c>
      <c r="F27" s="438"/>
      <c r="G27" s="438">
        <v>6</v>
      </c>
      <c r="H27" s="438"/>
      <c r="I27" s="92">
        <f t="shared" si="3"/>
        <v>61</v>
      </c>
    </row>
    <row r="28" spans="2:9" ht="16.5" thickBot="1" x14ac:dyDescent="0.3">
      <c r="B28" s="53" t="s">
        <v>53</v>
      </c>
      <c r="C28" s="436">
        <v>0</v>
      </c>
      <c r="D28" s="436"/>
      <c r="E28" s="436">
        <v>0</v>
      </c>
      <c r="F28" s="436"/>
      <c r="G28" s="436">
        <v>0</v>
      </c>
      <c r="H28" s="436"/>
      <c r="I28" s="92">
        <f t="shared" si="3"/>
        <v>0</v>
      </c>
    </row>
    <row r="29" spans="2:9" ht="16.5" thickBot="1" x14ac:dyDescent="0.3">
      <c r="B29" s="53" t="s">
        <v>54</v>
      </c>
      <c r="C29" s="438">
        <v>846</v>
      </c>
      <c r="D29" s="438"/>
      <c r="E29" s="438">
        <v>405</v>
      </c>
      <c r="F29" s="438"/>
      <c r="G29" s="438">
        <v>145</v>
      </c>
      <c r="H29" s="438"/>
      <c r="I29" s="92">
        <f t="shared" si="3"/>
        <v>1396</v>
      </c>
    </row>
    <row r="30" spans="2:9" ht="16.5" thickBot="1" x14ac:dyDescent="0.3">
      <c r="B30" s="53" t="s">
        <v>55</v>
      </c>
      <c r="C30" s="438">
        <v>255</v>
      </c>
      <c r="D30" s="438"/>
      <c r="E30" s="438">
        <v>303</v>
      </c>
      <c r="F30" s="438"/>
      <c r="G30" s="438">
        <v>84</v>
      </c>
      <c r="H30" s="438"/>
      <c r="I30" s="92">
        <f t="shared" si="3"/>
        <v>642</v>
      </c>
    </row>
    <row r="31" spans="2:9" ht="16.5" thickBot="1" x14ac:dyDescent="0.3">
      <c r="B31" s="53" t="s">
        <v>56</v>
      </c>
      <c r="C31" s="455">
        <v>582</v>
      </c>
      <c r="D31" s="456"/>
      <c r="E31" s="455">
        <v>673</v>
      </c>
      <c r="F31" s="457"/>
      <c r="G31" s="456">
        <v>86</v>
      </c>
      <c r="H31" s="456"/>
      <c r="I31" s="92">
        <f t="shared" si="3"/>
        <v>1341</v>
      </c>
    </row>
    <row r="32" spans="2:9" ht="30.75" customHeight="1" thickBot="1" x14ac:dyDescent="0.3">
      <c r="B32" s="54" t="s">
        <v>5</v>
      </c>
      <c r="C32" s="458">
        <f>SUM(C9:C31)</f>
        <v>9589</v>
      </c>
      <c r="D32" s="458"/>
      <c r="E32" s="458">
        <f t="shared" ref="E32" si="4">SUM(E9:E31)</f>
        <v>7330</v>
      </c>
      <c r="F32" s="458"/>
      <c r="G32" s="458">
        <f t="shared" ref="G32" si="5">SUM(G9:G31)</f>
        <v>1870</v>
      </c>
      <c r="H32" s="458"/>
      <c r="I32" s="93">
        <f>SUM(C32:H32)</f>
        <v>18789</v>
      </c>
    </row>
    <row r="33" spans="2:9" ht="16.5" thickBot="1" x14ac:dyDescent="0.3">
      <c r="C33" s="91"/>
      <c r="D33" s="91"/>
      <c r="E33" s="91"/>
      <c r="F33" s="91"/>
      <c r="G33" s="91"/>
      <c r="H33" s="91"/>
      <c r="I33" s="94"/>
    </row>
    <row r="34" spans="2:9" ht="23.25" customHeight="1" thickBot="1" x14ac:dyDescent="0.3">
      <c r="B34" s="31" t="s">
        <v>15</v>
      </c>
      <c r="C34" s="443">
        <f>SUM(C7+C32)</f>
        <v>21708</v>
      </c>
      <c r="D34" s="444"/>
      <c r="E34" s="443">
        <f t="shared" ref="E34" si="6">SUM(E7+E32)</f>
        <v>10633</v>
      </c>
      <c r="F34" s="444"/>
      <c r="G34" s="443">
        <f t="shared" ref="G34" si="7">SUM(G7+G32)</f>
        <v>4238</v>
      </c>
      <c r="H34" s="444"/>
      <c r="I34" s="95">
        <f>SUM(I7+I32)</f>
        <v>36579</v>
      </c>
    </row>
  </sheetData>
  <mergeCells count="88">
    <mergeCell ref="B2:I2"/>
    <mergeCell ref="C31:D31"/>
    <mergeCell ref="G22:H22"/>
    <mergeCell ref="E18:F18"/>
    <mergeCell ref="E19:F19"/>
    <mergeCell ref="E20:F20"/>
    <mergeCell ref="E21:F21"/>
    <mergeCell ref="E22:F22"/>
    <mergeCell ref="G17:H17"/>
    <mergeCell ref="G18:H18"/>
    <mergeCell ref="G19:H19"/>
    <mergeCell ref="G20:H20"/>
    <mergeCell ref="G21:H21"/>
    <mergeCell ref="C11:D11"/>
    <mergeCell ref="C12:D12"/>
    <mergeCell ref="C13:D13"/>
    <mergeCell ref="C32:D32"/>
    <mergeCell ref="C23:D23"/>
    <mergeCell ref="G29:H29"/>
    <mergeCell ref="G31:H31"/>
    <mergeCell ref="G32:H32"/>
    <mergeCell ref="E31:F31"/>
    <mergeCell ref="E32:F32"/>
    <mergeCell ref="E29:F29"/>
    <mergeCell ref="C25:D25"/>
    <mergeCell ref="C26:D26"/>
    <mergeCell ref="C27:D27"/>
    <mergeCell ref="G23:H23"/>
    <mergeCell ref="E23:F23"/>
    <mergeCell ref="C30:D30"/>
    <mergeCell ref="G30:H30"/>
    <mergeCell ref="E30:F30"/>
    <mergeCell ref="C22:D22"/>
    <mergeCell ref="C7:D7"/>
    <mergeCell ref="G10:H10"/>
    <mergeCell ref="C10:D10"/>
    <mergeCell ref="G7:H7"/>
    <mergeCell ref="G9:H9"/>
    <mergeCell ref="C16:D16"/>
    <mergeCell ref="E16:F16"/>
    <mergeCell ref="G16:H16"/>
    <mergeCell ref="G15:H15"/>
    <mergeCell ref="E15:F15"/>
    <mergeCell ref="C15:D15"/>
    <mergeCell ref="G11:H11"/>
    <mergeCell ref="G12:H12"/>
    <mergeCell ref="C14:D14"/>
    <mergeCell ref="E17:F17"/>
    <mergeCell ref="G4:H4"/>
    <mergeCell ref="G5:H5"/>
    <mergeCell ref="G6:H6"/>
    <mergeCell ref="C20:D20"/>
    <mergeCell ref="C21:D21"/>
    <mergeCell ref="C17:D17"/>
    <mergeCell ref="C18:D18"/>
    <mergeCell ref="C19:D19"/>
    <mergeCell ref="C4:D4"/>
    <mergeCell ref="C5:D5"/>
    <mergeCell ref="C6:D6"/>
    <mergeCell ref="C9:D9"/>
    <mergeCell ref="E9:F9"/>
    <mergeCell ref="E4:F4"/>
    <mergeCell ref="E5:F5"/>
    <mergeCell ref="E6:F6"/>
    <mergeCell ref="E7:F7"/>
    <mergeCell ref="C34:D34"/>
    <mergeCell ref="E34:F34"/>
    <mergeCell ref="G34:H34"/>
    <mergeCell ref="C24:D24"/>
    <mergeCell ref="E24:F24"/>
    <mergeCell ref="G24:H24"/>
    <mergeCell ref="G25:H25"/>
    <mergeCell ref="G26:H26"/>
    <mergeCell ref="G27:H27"/>
    <mergeCell ref="G28:H28"/>
    <mergeCell ref="C28:D28"/>
    <mergeCell ref="C29:D29"/>
    <mergeCell ref="E25:F25"/>
    <mergeCell ref="E26:F26"/>
    <mergeCell ref="E27:F27"/>
    <mergeCell ref="E28:F28"/>
    <mergeCell ref="G13:H13"/>
    <mergeCell ref="G14:H14"/>
    <mergeCell ref="E10:F10"/>
    <mergeCell ref="E11:F11"/>
    <mergeCell ref="E12:F12"/>
    <mergeCell ref="E13:F13"/>
    <mergeCell ref="E14:F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workbookViewId="0">
      <pane ySplit="4" topLeftCell="A5" activePane="bottomLeft" state="frozen"/>
      <selection pane="bottomLeft" activeCell="B3" sqref="B3:B4"/>
    </sheetView>
  </sheetViews>
  <sheetFormatPr defaultRowHeight="15" x14ac:dyDescent="0.25"/>
  <cols>
    <col min="1" max="1" width="1.140625" customWidth="1"/>
    <col min="2" max="2" width="23.42578125" customWidth="1"/>
    <col min="3" max="3" width="9.28515625" customWidth="1"/>
    <col min="4" max="4" width="9.85546875" customWidth="1"/>
    <col min="5" max="5" width="11.140625" customWidth="1"/>
    <col min="6" max="6" width="10.5703125" customWidth="1"/>
    <col min="7" max="7" width="15.5703125" customWidth="1"/>
  </cols>
  <sheetData>
    <row r="2" spans="2:9" ht="45.75" customHeight="1" thickBot="1" x14ac:dyDescent="0.3">
      <c r="B2" s="467" t="s">
        <v>88</v>
      </c>
      <c r="C2" s="467"/>
      <c r="D2" s="467"/>
      <c r="E2" s="467"/>
      <c r="F2" s="467"/>
      <c r="G2" s="467"/>
      <c r="H2" s="467"/>
      <c r="I2" s="467"/>
    </row>
    <row r="3" spans="2:9" ht="38.25" x14ac:dyDescent="0.25">
      <c r="B3" s="461"/>
      <c r="C3" s="2" t="s">
        <v>17</v>
      </c>
      <c r="D3" s="3" t="s">
        <v>18</v>
      </c>
      <c r="E3" s="463" t="s">
        <v>5</v>
      </c>
      <c r="F3" s="4" t="s">
        <v>19</v>
      </c>
      <c r="G3" s="14" t="s">
        <v>20</v>
      </c>
      <c r="H3" s="465" t="s">
        <v>5</v>
      </c>
      <c r="I3" s="466" t="s">
        <v>15</v>
      </c>
    </row>
    <row r="4" spans="2:9" ht="15.75" thickBot="1" x14ac:dyDescent="0.3">
      <c r="B4" s="462"/>
      <c r="C4" s="5" t="s">
        <v>21</v>
      </c>
      <c r="D4" s="6" t="s">
        <v>21</v>
      </c>
      <c r="E4" s="464"/>
      <c r="F4" s="5" t="s">
        <v>21</v>
      </c>
      <c r="G4" s="6" t="s">
        <v>21</v>
      </c>
      <c r="H4" s="464"/>
      <c r="I4" s="351"/>
    </row>
    <row r="5" spans="2:9" ht="24.95" customHeight="1" thickBot="1" x14ac:dyDescent="0.3">
      <c r="B5" s="39" t="s">
        <v>68</v>
      </c>
      <c r="C5" s="154">
        <v>7040</v>
      </c>
      <c r="D5" s="154">
        <v>1069</v>
      </c>
      <c r="E5" s="146">
        <f t="shared" ref="E5" si="0">SUM(C5:D5)</f>
        <v>8109</v>
      </c>
      <c r="F5" s="155">
        <v>173</v>
      </c>
      <c r="G5" s="156">
        <v>22</v>
      </c>
      <c r="H5" s="146">
        <f t="shared" ref="H5" si="1">SUM(F5:G5)</f>
        <v>195</v>
      </c>
      <c r="I5" s="146">
        <f t="shared" ref="I5" si="2">SUM(E5+H5)</f>
        <v>8304</v>
      </c>
    </row>
    <row r="6" spans="2:9" ht="24.95" customHeight="1" thickBot="1" x14ac:dyDescent="0.3">
      <c r="B6" s="40"/>
      <c r="C6" s="49"/>
      <c r="D6" s="49"/>
      <c r="E6" s="49"/>
      <c r="F6" s="49"/>
      <c r="G6" s="49"/>
      <c r="H6" s="49"/>
      <c r="I6" s="49"/>
    </row>
    <row r="7" spans="2:9" ht="24.95" customHeight="1" thickBot="1" x14ac:dyDescent="0.3">
      <c r="B7" s="15" t="s">
        <v>40</v>
      </c>
      <c r="C7" s="83">
        <v>2101</v>
      </c>
      <c r="D7" s="83">
        <v>111</v>
      </c>
      <c r="E7" s="60">
        <f>SUM(C7:D7)</f>
        <v>2212</v>
      </c>
      <c r="F7" s="61">
        <v>0</v>
      </c>
      <c r="G7" s="62">
        <v>0</v>
      </c>
      <c r="H7" s="63">
        <f>SUM(F7:G7)</f>
        <v>0</v>
      </c>
      <c r="I7" s="64">
        <f t="shared" ref="I7:I24" si="3">SUM(E7+H7)</f>
        <v>2212</v>
      </c>
    </row>
    <row r="8" spans="2:9" ht="24.95" customHeight="1" thickBot="1" x14ac:dyDescent="0.3">
      <c r="B8" s="15" t="s">
        <v>41</v>
      </c>
      <c r="C8" s="207">
        <v>2566</v>
      </c>
      <c r="D8" s="207">
        <v>134</v>
      </c>
      <c r="E8" s="60">
        <f t="shared" ref="E8:E23" si="4">SUM(C8:D8)</f>
        <v>2700</v>
      </c>
      <c r="F8" s="66">
        <v>4</v>
      </c>
      <c r="G8" s="67">
        <v>6</v>
      </c>
      <c r="H8" s="68">
        <f t="shared" ref="H8:H23" si="5">SUM(F8:G8)</f>
        <v>10</v>
      </c>
      <c r="I8" s="64">
        <f t="shared" si="3"/>
        <v>2710</v>
      </c>
    </row>
    <row r="9" spans="2:9" ht="24.95" customHeight="1" thickBot="1" x14ac:dyDescent="0.3">
      <c r="B9" s="15" t="s">
        <v>42</v>
      </c>
      <c r="C9" s="83">
        <v>2369</v>
      </c>
      <c r="D9" s="83">
        <v>213</v>
      </c>
      <c r="E9" s="60">
        <f t="shared" si="4"/>
        <v>2582</v>
      </c>
      <c r="F9" s="83">
        <v>11</v>
      </c>
      <c r="G9" s="83">
        <v>1</v>
      </c>
      <c r="H9" s="52">
        <f t="shared" si="5"/>
        <v>12</v>
      </c>
      <c r="I9" s="50">
        <f t="shared" si="3"/>
        <v>2594</v>
      </c>
    </row>
    <row r="10" spans="2:9" ht="24.95" customHeight="1" thickBot="1" x14ac:dyDescent="0.3">
      <c r="B10" s="15" t="s">
        <v>43</v>
      </c>
      <c r="C10" s="83">
        <v>2381</v>
      </c>
      <c r="D10" s="83">
        <v>147</v>
      </c>
      <c r="E10" s="60">
        <f t="shared" si="4"/>
        <v>2528</v>
      </c>
      <c r="F10" s="83">
        <v>30</v>
      </c>
      <c r="G10" s="83">
        <v>13</v>
      </c>
      <c r="H10" s="68">
        <f t="shared" si="5"/>
        <v>43</v>
      </c>
      <c r="I10" s="64">
        <f t="shared" si="3"/>
        <v>2571</v>
      </c>
    </row>
    <row r="11" spans="2:9" ht="24.95" customHeight="1" thickBot="1" x14ac:dyDescent="0.3">
      <c r="B11" s="15" t="s">
        <v>44</v>
      </c>
      <c r="C11" s="83">
        <v>1191</v>
      </c>
      <c r="D11" s="83">
        <v>34</v>
      </c>
      <c r="E11" s="60">
        <f t="shared" si="4"/>
        <v>1225</v>
      </c>
      <c r="F11" s="83">
        <v>14</v>
      </c>
      <c r="G11" s="83">
        <v>0</v>
      </c>
      <c r="H11" s="68">
        <f t="shared" si="5"/>
        <v>14</v>
      </c>
      <c r="I11" s="64">
        <f t="shared" si="3"/>
        <v>1239</v>
      </c>
    </row>
    <row r="12" spans="2:9" ht="24.95" customHeight="1" thickBot="1" x14ac:dyDescent="0.3">
      <c r="B12" s="15" t="s">
        <v>45</v>
      </c>
      <c r="C12" s="83">
        <v>4593</v>
      </c>
      <c r="D12" s="83">
        <v>452</v>
      </c>
      <c r="E12" s="60">
        <f t="shared" si="4"/>
        <v>5045</v>
      </c>
      <c r="F12" s="59">
        <v>0</v>
      </c>
      <c r="G12" s="59">
        <v>0</v>
      </c>
      <c r="H12" s="68">
        <f t="shared" si="5"/>
        <v>0</v>
      </c>
      <c r="I12" s="64">
        <f t="shared" si="3"/>
        <v>5045</v>
      </c>
    </row>
    <row r="13" spans="2:9" ht="24.95" customHeight="1" thickBot="1" x14ac:dyDescent="0.3">
      <c r="B13" s="15" t="s">
        <v>46</v>
      </c>
      <c r="C13" s="83">
        <v>5850</v>
      </c>
      <c r="D13" s="83">
        <v>2538</v>
      </c>
      <c r="E13" s="60">
        <f t="shared" si="4"/>
        <v>8388</v>
      </c>
      <c r="F13" s="83">
        <v>169</v>
      </c>
      <c r="G13" s="83">
        <v>25</v>
      </c>
      <c r="H13" s="68">
        <f t="shared" si="5"/>
        <v>194</v>
      </c>
      <c r="I13" s="64">
        <f t="shared" si="3"/>
        <v>8582</v>
      </c>
    </row>
    <row r="14" spans="2:9" ht="24.95" customHeight="1" thickBot="1" x14ac:dyDescent="0.3">
      <c r="B14" s="15" t="s">
        <v>47</v>
      </c>
      <c r="C14" s="83">
        <v>2369</v>
      </c>
      <c r="D14" s="83">
        <v>213</v>
      </c>
      <c r="E14" s="146">
        <f t="shared" si="4"/>
        <v>2582</v>
      </c>
      <c r="F14" s="83">
        <v>11</v>
      </c>
      <c r="G14" s="83">
        <v>1</v>
      </c>
      <c r="H14" s="68">
        <f t="shared" si="5"/>
        <v>12</v>
      </c>
      <c r="I14" s="64">
        <f t="shared" si="3"/>
        <v>2594</v>
      </c>
    </row>
    <row r="15" spans="2:9" ht="24.95" customHeight="1" thickBot="1" x14ac:dyDescent="0.3">
      <c r="B15" s="15" t="s">
        <v>48</v>
      </c>
      <c r="C15" s="99">
        <v>0</v>
      </c>
      <c r="D15" s="99">
        <v>0</v>
      </c>
      <c r="E15" s="98">
        <f t="shared" si="4"/>
        <v>0</v>
      </c>
      <c r="F15" s="139">
        <v>5</v>
      </c>
      <c r="G15" s="140">
        <v>0</v>
      </c>
      <c r="H15" s="137">
        <f t="shared" si="5"/>
        <v>5</v>
      </c>
      <c r="I15" s="138">
        <f t="shared" si="3"/>
        <v>5</v>
      </c>
    </row>
    <row r="16" spans="2:9" ht="24.95" customHeight="1" thickBot="1" x14ac:dyDescent="0.3">
      <c r="B16" s="15" t="s">
        <v>49</v>
      </c>
      <c r="C16" s="83">
        <v>6394</v>
      </c>
      <c r="D16" s="83">
        <v>564</v>
      </c>
      <c r="E16" s="98">
        <f t="shared" si="4"/>
        <v>6958</v>
      </c>
      <c r="F16" s="98">
        <v>0</v>
      </c>
      <c r="G16" s="98">
        <v>0</v>
      </c>
      <c r="H16" s="137">
        <f t="shared" si="5"/>
        <v>0</v>
      </c>
      <c r="I16" s="138">
        <f t="shared" si="3"/>
        <v>6958</v>
      </c>
    </row>
    <row r="17" spans="2:9" ht="24.95" customHeight="1" thickBot="1" x14ac:dyDescent="0.3">
      <c r="B17" s="15" t="s">
        <v>50</v>
      </c>
      <c r="C17" s="228">
        <v>3471</v>
      </c>
      <c r="D17" s="229">
        <v>574</v>
      </c>
      <c r="E17" s="98">
        <f t="shared" si="4"/>
        <v>4045</v>
      </c>
      <c r="F17" s="98">
        <v>0</v>
      </c>
      <c r="G17" s="98">
        <v>0</v>
      </c>
      <c r="H17" s="137">
        <f t="shared" si="5"/>
        <v>0</v>
      </c>
      <c r="I17" s="138">
        <f t="shared" si="3"/>
        <v>4045</v>
      </c>
    </row>
    <row r="18" spans="2:9" ht="24.95" customHeight="1" thickBot="1" x14ac:dyDescent="0.3">
      <c r="B18" s="15" t="s">
        <v>51</v>
      </c>
      <c r="C18" s="230">
        <v>3436</v>
      </c>
      <c r="D18" s="230">
        <v>234</v>
      </c>
      <c r="E18" s="98">
        <f t="shared" si="4"/>
        <v>3670</v>
      </c>
      <c r="F18" s="142">
        <v>0</v>
      </c>
      <c r="G18" s="135">
        <v>0</v>
      </c>
      <c r="H18" s="137">
        <f t="shared" si="5"/>
        <v>0</v>
      </c>
      <c r="I18" s="138">
        <f t="shared" si="3"/>
        <v>3670</v>
      </c>
    </row>
    <row r="19" spans="2:9" ht="24.95" customHeight="1" thickBot="1" x14ac:dyDescent="0.3">
      <c r="B19" s="15" t="s">
        <v>52</v>
      </c>
      <c r="C19" s="141">
        <v>0</v>
      </c>
      <c r="D19" s="143">
        <v>0</v>
      </c>
      <c r="E19" s="98">
        <f t="shared" si="4"/>
        <v>0</v>
      </c>
      <c r="F19" s="144">
        <v>3</v>
      </c>
      <c r="G19" s="143">
        <v>0</v>
      </c>
      <c r="H19" s="137">
        <f t="shared" si="5"/>
        <v>3</v>
      </c>
      <c r="I19" s="138">
        <f t="shared" si="3"/>
        <v>3</v>
      </c>
    </row>
    <row r="20" spans="2:9" ht="24.95" customHeight="1" thickBot="1" x14ac:dyDescent="0.3">
      <c r="B20" s="15" t="s">
        <v>53</v>
      </c>
      <c r="C20" s="134">
        <v>0</v>
      </c>
      <c r="D20" s="97">
        <v>0</v>
      </c>
      <c r="E20" s="145">
        <f t="shared" si="4"/>
        <v>0</v>
      </c>
      <c r="F20" s="134">
        <v>0</v>
      </c>
      <c r="G20" s="97">
        <v>0</v>
      </c>
      <c r="H20" s="137">
        <f t="shared" si="5"/>
        <v>0</v>
      </c>
      <c r="I20" s="138">
        <f t="shared" si="3"/>
        <v>0</v>
      </c>
    </row>
    <row r="21" spans="2:9" ht="24.95" customHeight="1" thickBot="1" x14ac:dyDescent="0.3">
      <c r="B21" s="15" t="s">
        <v>54</v>
      </c>
      <c r="C21" s="83">
        <v>4288</v>
      </c>
      <c r="D21" s="83">
        <v>308</v>
      </c>
      <c r="E21" s="135">
        <f t="shared" si="4"/>
        <v>4596</v>
      </c>
      <c r="F21" s="144">
        <v>181</v>
      </c>
      <c r="G21" s="143">
        <v>23</v>
      </c>
      <c r="H21" s="137">
        <f t="shared" si="5"/>
        <v>204</v>
      </c>
      <c r="I21" s="138">
        <f t="shared" si="3"/>
        <v>4800</v>
      </c>
    </row>
    <row r="22" spans="2:9" ht="24.95" customHeight="1" thickBot="1" x14ac:dyDescent="0.3">
      <c r="B22" s="15" t="s">
        <v>55</v>
      </c>
      <c r="C22" s="83">
        <v>798</v>
      </c>
      <c r="D22" s="83">
        <v>83</v>
      </c>
      <c r="E22" s="136">
        <f t="shared" si="4"/>
        <v>881</v>
      </c>
      <c r="F22" s="83">
        <v>121</v>
      </c>
      <c r="G22" s="83">
        <v>3</v>
      </c>
      <c r="H22" s="137">
        <f t="shared" si="5"/>
        <v>124</v>
      </c>
      <c r="I22" s="138">
        <f t="shared" si="3"/>
        <v>1005</v>
      </c>
    </row>
    <row r="23" spans="2:9" ht="24.95" customHeight="1" thickBot="1" x14ac:dyDescent="0.3">
      <c r="B23" s="15" t="s">
        <v>56</v>
      </c>
      <c r="C23" s="236">
        <v>3631</v>
      </c>
      <c r="D23" s="237">
        <v>184</v>
      </c>
      <c r="E23" s="235">
        <f t="shared" si="4"/>
        <v>3815</v>
      </c>
      <c r="F23" s="144">
        <v>607</v>
      </c>
      <c r="G23" s="99">
        <v>22</v>
      </c>
      <c r="H23" s="137">
        <f t="shared" si="5"/>
        <v>629</v>
      </c>
      <c r="I23" s="138">
        <f t="shared" si="3"/>
        <v>4444</v>
      </c>
    </row>
    <row r="24" spans="2:9" ht="24.95" customHeight="1" thickBot="1" x14ac:dyDescent="0.3">
      <c r="B24" s="28" t="s">
        <v>5</v>
      </c>
      <c r="C24" s="95">
        <f>SUM(C7:C23)</f>
        <v>45438</v>
      </c>
      <c r="D24" s="95">
        <f t="shared" ref="D24:H24" si="6">SUM(D7:D23)</f>
        <v>5789</v>
      </c>
      <c r="E24" s="95">
        <f t="shared" si="6"/>
        <v>51227</v>
      </c>
      <c r="F24" s="95">
        <f t="shared" si="6"/>
        <v>1156</v>
      </c>
      <c r="G24" s="95">
        <f t="shared" si="6"/>
        <v>94</v>
      </c>
      <c r="H24" s="95">
        <f t="shared" si="6"/>
        <v>1250</v>
      </c>
      <c r="I24" s="138">
        <f t="shared" si="3"/>
        <v>52477</v>
      </c>
    </row>
    <row r="25" spans="2:9" ht="16.5" thickBot="1" x14ac:dyDescent="0.3">
      <c r="C25" s="91"/>
      <c r="D25" s="91"/>
      <c r="E25" s="91"/>
      <c r="F25" s="91"/>
      <c r="G25" s="91"/>
      <c r="H25" s="91"/>
      <c r="I25" s="91"/>
    </row>
    <row r="26" spans="2:9" ht="39.75" customHeight="1" thickBot="1" x14ac:dyDescent="0.3">
      <c r="B26" s="38" t="s">
        <v>15</v>
      </c>
      <c r="C26" s="95">
        <f>SUM(C5+C24)</f>
        <v>52478</v>
      </c>
      <c r="D26" s="95">
        <f t="shared" ref="D26:I26" si="7">SUM(D5+D24)</f>
        <v>6858</v>
      </c>
      <c r="E26" s="95">
        <f t="shared" si="7"/>
        <v>59336</v>
      </c>
      <c r="F26" s="95">
        <f t="shared" si="7"/>
        <v>1329</v>
      </c>
      <c r="G26" s="95">
        <f t="shared" si="7"/>
        <v>116</v>
      </c>
      <c r="H26" s="95">
        <f t="shared" si="7"/>
        <v>1445</v>
      </c>
      <c r="I26" s="95">
        <f t="shared" si="7"/>
        <v>60781</v>
      </c>
    </row>
  </sheetData>
  <mergeCells count="5">
    <mergeCell ref="B3:B4"/>
    <mergeCell ref="E3:E4"/>
    <mergeCell ref="H3:H4"/>
    <mergeCell ref="I3:I4"/>
    <mergeCell ref="B2:I2"/>
  </mergeCells>
  <pageMargins left="0" right="0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workbookViewId="0">
      <pane ySplit="3" topLeftCell="A4" activePane="bottomLeft" state="frozen"/>
      <selection pane="bottomLeft" activeCell="B3" sqref="B3"/>
    </sheetView>
  </sheetViews>
  <sheetFormatPr defaultRowHeight="15" x14ac:dyDescent="0.25"/>
  <cols>
    <col min="1" max="1" width="1.5703125" customWidth="1"/>
    <col min="2" max="2" width="23.7109375" customWidth="1"/>
    <col min="3" max="3" width="13.140625" customWidth="1"/>
    <col min="4" max="4" width="12.42578125" customWidth="1"/>
    <col min="5" max="5" width="13.28515625" customWidth="1"/>
    <col min="6" max="6" width="15" customWidth="1"/>
    <col min="7" max="7" width="12" customWidth="1"/>
    <col min="8" max="8" width="12.5703125" customWidth="1"/>
    <col min="9" max="9" width="13.85546875" customWidth="1"/>
    <col min="10" max="10" width="15" customWidth="1"/>
    <col min="11" max="11" width="16.28515625" customWidth="1"/>
    <col min="14" max="14" width="9.140625" customWidth="1"/>
  </cols>
  <sheetData>
    <row r="2" spans="2:11" ht="32.25" customHeight="1" thickBot="1" x14ac:dyDescent="0.3">
      <c r="B2" s="467" t="s">
        <v>88</v>
      </c>
      <c r="C2" s="467"/>
      <c r="D2" s="467"/>
      <c r="E2" s="467"/>
      <c r="F2" s="467"/>
      <c r="G2" s="467"/>
      <c r="H2" s="467"/>
      <c r="I2" s="467"/>
      <c r="J2" s="467"/>
      <c r="K2" s="467"/>
    </row>
    <row r="3" spans="2:11" ht="53.25" customHeight="1" thickBot="1" x14ac:dyDescent="0.3">
      <c r="B3" s="7" t="s">
        <v>22</v>
      </c>
      <c r="C3" s="8" t="s">
        <v>23</v>
      </c>
      <c r="D3" s="8" t="s">
        <v>24</v>
      </c>
      <c r="E3" s="8" t="s">
        <v>25</v>
      </c>
      <c r="F3" s="9" t="s">
        <v>26</v>
      </c>
      <c r="G3" s="10" t="s">
        <v>27</v>
      </c>
      <c r="H3" s="10" t="s">
        <v>28</v>
      </c>
      <c r="I3" s="10" t="s">
        <v>29</v>
      </c>
      <c r="J3" s="10" t="s">
        <v>30</v>
      </c>
      <c r="K3" s="11" t="s">
        <v>15</v>
      </c>
    </row>
    <row r="4" spans="2:11" ht="29.25" customHeight="1" thickBot="1" x14ac:dyDescent="0.3">
      <c r="B4" s="55" t="s">
        <v>68</v>
      </c>
      <c r="C4" s="153">
        <v>6587308.6399999997</v>
      </c>
      <c r="D4" s="153">
        <v>285086.51</v>
      </c>
      <c r="E4" s="153">
        <v>989018.16</v>
      </c>
      <c r="F4" s="153">
        <v>244601.66</v>
      </c>
      <c r="G4" s="153">
        <v>20256.8</v>
      </c>
      <c r="H4" s="153">
        <v>965574.33</v>
      </c>
      <c r="I4" s="153">
        <v>3200</v>
      </c>
      <c r="J4" s="153">
        <v>532970.96</v>
      </c>
      <c r="K4" s="13">
        <f>SUM(C4:J4)</f>
        <v>9628017.0599999987</v>
      </c>
    </row>
    <row r="5" spans="2:11" ht="18" customHeight="1" thickBot="1" x14ac:dyDescent="0.3">
      <c r="B5" s="35"/>
      <c r="C5" s="36"/>
      <c r="D5" s="36"/>
      <c r="E5" s="36"/>
      <c r="F5" s="36"/>
      <c r="G5" s="36"/>
      <c r="H5" s="36"/>
      <c r="I5" s="36"/>
      <c r="J5" s="36"/>
      <c r="K5" s="37"/>
    </row>
    <row r="6" spans="2:11" ht="20.100000000000001" customHeight="1" thickBot="1" x14ac:dyDescent="0.3">
      <c r="B6" s="15" t="s">
        <v>40</v>
      </c>
      <c r="C6" s="206">
        <v>1155.49</v>
      </c>
      <c r="D6" s="85">
        <v>0</v>
      </c>
      <c r="E6" s="85">
        <v>70027.77</v>
      </c>
      <c r="F6" s="85">
        <v>22187.63</v>
      </c>
      <c r="G6" s="85">
        <v>0</v>
      </c>
      <c r="H6" s="85">
        <v>0</v>
      </c>
      <c r="I6" s="85">
        <v>0</v>
      </c>
      <c r="J6" s="85">
        <v>0</v>
      </c>
      <c r="K6" s="13">
        <f t="shared" ref="K6" si="0">SUM(C6:J6)</f>
        <v>93370.890000000014</v>
      </c>
    </row>
    <row r="7" spans="2:11" ht="20.100000000000001" customHeight="1" thickBot="1" x14ac:dyDescent="0.3">
      <c r="B7" s="15" t="s">
        <v>41</v>
      </c>
      <c r="C7" s="86">
        <v>159695.24</v>
      </c>
      <c r="D7" s="84">
        <v>25634.36</v>
      </c>
      <c r="E7" s="84">
        <v>71362.210000000006</v>
      </c>
      <c r="F7" s="84">
        <v>11310.18</v>
      </c>
      <c r="G7" s="84">
        <v>0</v>
      </c>
      <c r="H7" s="84">
        <v>0</v>
      </c>
      <c r="I7" s="84">
        <v>0</v>
      </c>
      <c r="J7" s="84">
        <v>2400.64</v>
      </c>
      <c r="K7" s="13">
        <f t="shared" ref="K7:K18" si="1">SUM(C7:J7)</f>
        <v>270402.63</v>
      </c>
    </row>
    <row r="8" spans="2:11" ht="20.100000000000001" customHeight="1" thickBot="1" x14ac:dyDescent="0.3">
      <c r="B8" s="15" t="s">
        <v>42</v>
      </c>
      <c r="C8" s="206">
        <v>27255.23</v>
      </c>
      <c r="D8" s="85">
        <v>40423.379999999997</v>
      </c>
      <c r="E8" s="85">
        <v>34062.6</v>
      </c>
      <c r="F8" s="85">
        <v>350717.18</v>
      </c>
      <c r="G8" s="85">
        <v>0</v>
      </c>
      <c r="H8" s="85">
        <v>0</v>
      </c>
      <c r="I8" s="85">
        <v>0</v>
      </c>
      <c r="J8" s="85">
        <v>5629.73</v>
      </c>
      <c r="K8" s="13">
        <f t="shared" ref="K8" si="2">SUM(C8:J8)</f>
        <v>458088.12</v>
      </c>
    </row>
    <row r="9" spans="2:11" ht="20.100000000000001" customHeight="1" thickBot="1" x14ac:dyDescent="0.3">
      <c r="B9" s="15" t="s">
        <v>43</v>
      </c>
      <c r="C9" s="206">
        <v>40990.49</v>
      </c>
      <c r="D9" s="85">
        <v>3486.07</v>
      </c>
      <c r="E9" s="85">
        <v>25695.74</v>
      </c>
      <c r="F9" s="85">
        <v>36977.01</v>
      </c>
      <c r="G9" s="85">
        <v>0</v>
      </c>
      <c r="H9" s="85">
        <v>0</v>
      </c>
      <c r="I9" s="85">
        <v>0</v>
      </c>
      <c r="J9" s="85">
        <v>5517.49</v>
      </c>
      <c r="K9" s="13">
        <f t="shared" ref="K9" si="3">SUM(C9:J9)</f>
        <v>112666.8</v>
      </c>
    </row>
    <row r="10" spans="2:11" ht="20.100000000000001" customHeight="1" thickBot="1" x14ac:dyDescent="0.3">
      <c r="B10" s="15" t="s">
        <v>44</v>
      </c>
      <c r="C10" s="206">
        <v>0</v>
      </c>
      <c r="D10" s="85">
        <v>0</v>
      </c>
      <c r="E10" s="85">
        <v>5928</v>
      </c>
      <c r="F10" s="85">
        <v>2093.44</v>
      </c>
      <c r="G10" s="85">
        <v>0</v>
      </c>
      <c r="H10" s="85">
        <v>46419.56</v>
      </c>
      <c r="I10" s="85">
        <v>0</v>
      </c>
      <c r="J10" s="85">
        <v>0</v>
      </c>
      <c r="K10" s="13">
        <f t="shared" si="1"/>
        <v>54441</v>
      </c>
    </row>
    <row r="11" spans="2:11" ht="20.100000000000001" customHeight="1" thickBot="1" x14ac:dyDescent="0.3">
      <c r="B11" s="15" t="s">
        <v>45</v>
      </c>
      <c r="C11" s="206">
        <v>10800.23</v>
      </c>
      <c r="D11" s="85">
        <v>0</v>
      </c>
      <c r="E11" s="85">
        <v>43113.82</v>
      </c>
      <c r="F11" s="85">
        <v>1375.59</v>
      </c>
      <c r="G11" s="85">
        <v>0</v>
      </c>
      <c r="H11" s="85">
        <v>0</v>
      </c>
      <c r="I11" s="85">
        <v>0</v>
      </c>
      <c r="J11" s="85">
        <v>0</v>
      </c>
      <c r="K11" s="13">
        <f t="shared" si="1"/>
        <v>55289.64</v>
      </c>
    </row>
    <row r="12" spans="2:11" ht="20.100000000000001" customHeight="1" thickBot="1" x14ac:dyDescent="0.3">
      <c r="B12" s="15" t="s">
        <v>46</v>
      </c>
      <c r="C12" s="206">
        <v>227732.14</v>
      </c>
      <c r="D12" s="85">
        <v>70880.460000000006</v>
      </c>
      <c r="E12" s="85">
        <v>70334.48</v>
      </c>
      <c r="F12" s="85">
        <v>2191.83</v>
      </c>
      <c r="G12" s="85">
        <v>0</v>
      </c>
      <c r="H12" s="85">
        <v>0</v>
      </c>
      <c r="I12" s="85">
        <v>0</v>
      </c>
      <c r="J12" s="85">
        <v>0</v>
      </c>
      <c r="K12" s="13">
        <f t="shared" si="1"/>
        <v>371138.91000000003</v>
      </c>
    </row>
    <row r="13" spans="2:11" ht="20.100000000000001" customHeight="1" thickBot="1" x14ac:dyDescent="0.3">
      <c r="B13" s="15" t="s">
        <v>47</v>
      </c>
      <c r="C13" s="206">
        <v>27255.23</v>
      </c>
      <c r="D13" s="85">
        <v>40423.379999999997</v>
      </c>
      <c r="E13" s="85">
        <v>34062.6</v>
      </c>
      <c r="F13" s="85">
        <v>350717.18</v>
      </c>
      <c r="G13" s="85">
        <v>0</v>
      </c>
      <c r="H13" s="85">
        <v>0</v>
      </c>
      <c r="I13" s="85">
        <v>0</v>
      </c>
      <c r="J13" s="85">
        <v>5629.73</v>
      </c>
      <c r="K13" s="13">
        <f t="shared" ref="K13" si="4">SUM(C13:J13)</f>
        <v>458088.12</v>
      </c>
    </row>
    <row r="14" spans="2:11" ht="20.100000000000001" customHeight="1" thickBot="1" x14ac:dyDescent="0.3">
      <c r="B14" s="15" t="s">
        <v>48</v>
      </c>
      <c r="C14" s="131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v>0</v>
      </c>
      <c r="I14" s="133">
        <v>0</v>
      </c>
      <c r="J14" s="133">
        <v>0</v>
      </c>
      <c r="K14" s="13">
        <f t="shared" ref="K14" si="5">SUM(C14:J14)</f>
        <v>0</v>
      </c>
    </row>
    <row r="15" spans="2:11" ht="20.100000000000001" customHeight="1" thickBot="1" x14ac:dyDescent="0.3">
      <c r="B15" s="15" t="s">
        <v>49</v>
      </c>
      <c r="C15" s="206">
        <v>61498.67</v>
      </c>
      <c r="D15" s="85">
        <v>0</v>
      </c>
      <c r="E15" s="85">
        <v>0</v>
      </c>
      <c r="F15" s="85">
        <v>5579.05</v>
      </c>
      <c r="G15" s="85">
        <v>0</v>
      </c>
      <c r="H15" s="85">
        <v>0</v>
      </c>
      <c r="I15" s="85">
        <v>0</v>
      </c>
      <c r="J15" s="85">
        <v>0</v>
      </c>
      <c r="K15" s="13">
        <f t="shared" si="1"/>
        <v>67077.72</v>
      </c>
    </row>
    <row r="16" spans="2:11" ht="20.100000000000001" customHeight="1" thickBot="1" x14ac:dyDescent="0.3">
      <c r="B16" s="15" t="s">
        <v>50</v>
      </c>
      <c r="C16" s="84">
        <v>392190.28</v>
      </c>
      <c r="D16" s="84">
        <v>0</v>
      </c>
      <c r="E16" s="84">
        <v>4470</v>
      </c>
      <c r="F16" s="84">
        <v>29461.98</v>
      </c>
      <c r="G16" s="84">
        <v>0</v>
      </c>
      <c r="H16" s="84">
        <v>0</v>
      </c>
      <c r="I16" s="84">
        <v>0</v>
      </c>
      <c r="J16" s="84">
        <v>1174.8900000000001</v>
      </c>
      <c r="K16" s="13">
        <f t="shared" si="1"/>
        <v>427297.15</v>
      </c>
    </row>
    <row r="17" spans="2:11" ht="20.100000000000001" customHeight="1" thickBot="1" x14ac:dyDescent="0.3">
      <c r="B17" s="15" t="s">
        <v>51</v>
      </c>
      <c r="C17" s="206">
        <v>45040.77</v>
      </c>
      <c r="D17" s="231">
        <v>0</v>
      </c>
      <c r="E17" s="238">
        <v>51833.46</v>
      </c>
      <c r="F17" s="238">
        <v>15868.03</v>
      </c>
      <c r="G17" s="206">
        <v>0</v>
      </c>
      <c r="H17" s="85">
        <v>0</v>
      </c>
      <c r="I17" s="85">
        <v>0</v>
      </c>
      <c r="J17" s="85">
        <v>0</v>
      </c>
      <c r="K17" s="12">
        <f t="shared" si="1"/>
        <v>112742.26</v>
      </c>
    </row>
    <row r="18" spans="2:11" ht="20.100000000000001" customHeight="1" thickBot="1" x14ac:dyDescent="0.3">
      <c r="B18" s="15" t="s">
        <v>52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13">
        <f t="shared" si="1"/>
        <v>0</v>
      </c>
    </row>
    <row r="19" spans="2:11" ht="20.100000000000001" customHeight="1" thickBot="1" x14ac:dyDescent="0.3">
      <c r="B19" s="15" t="s">
        <v>53</v>
      </c>
      <c r="C19" s="149">
        <v>0</v>
      </c>
      <c r="D19" s="150">
        <v>0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22">
        <f t="shared" ref="K19:K22" si="6">SUM(C19:J19)</f>
        <v>0</v>
      </c>
    </row>
    <row r="20" spans="2:11" ht="20.100000000000001" customHeight="1" thickBot="1" x14ac:dyDescent="0.3">
      <c r="B20" s="15" t="s">
        <v>54</v>
      </c>
      <c r="C20" s="84">
        <v>96489.5</v>
      </c>
      <c r="D20" s="84">
        <v>81549.06</v>
      </c>
      <c r="E20" s="214">
        <v>48918.879999999997</v>
      </c>
      <c r="F20" s="214">
        <v>1831.92</v>
      </c>
      <c r="G20" s="84">
        <v>0</v>
      </c>
      <c r="H20" s="84">
        <v>0</v>
      </c>
      <c r="I20" s="84">
        <v>8770.84</v>
      </c>
      <c r="J20" s="84">
        <v>0</v>
      </c>
      <c r="K20" s="13">
        <f t="shared" ref="K20" si="7">SUM(C20:J20)</f>
        <v>237560.2</v>
      </c>
    </row>
    <row r="21" spans="2:11" ht="20.100000000000001" customHeight="1" thickBot="1" x14ac:dyDescent="0.3">
      <c r="B21" s="15" t="s">
        <v>55</v>
      </c>
      <c r="C21" s="84">
        <v>0</v>
      </c>
      <c r="D21" s="84">
        <v>2457.52</v>
      </c>
      <c r="E21" s="215">
        <v>21203.7</v>
      </c>
      <c r="F21" s="215">
        <v>4309.5</v>
      </c>
      <c r="G21" s="85">
        <v>0</v>
      </c>
      <c r="H21" s="85">
        <v>0</v>
      </c>
      <c r="I21" s="85">
        <v>0</v>
      </c>
      <c r="J21" s="85">
        <v>0</v>
      </c>
      <c r="K21" s="13">
        <f t="shared" ref="K21" si="8">SUM(C21:J21)</f>
        <v>27970.720000000001</v>
      </c>
    </row>
    <row r="22" spans="2:11" ht="20.100000000000001" customHeight="1" thickBot="1" x14ac:dyDescent="0.3">
      <c r="B22" s="15" t="s">
        <v>56</v>
      </c>
      <c r="C22" s="86">
        <v>482896.24</v>
      </c>
      <c r="D22" s="86">
        <v>68531.06</v>
      </c>
      <c r="E22" s="86">
        <v>44400.05</v>
      </c>
      <c r="F22" s="86">
        <v>67238.02</v>
      </c>
      <c r="G22" s="85">
        <v>0</v>
      </c>
      <c r="H22" s="84">
        <v>0</v>
      </c>
      <c r="I22" s="86">
        <v>9313.4</v>
      </c>
      <c r="J22" s="85">
        <v>0</v>
      </c>
      <c r="K22" s="13">
        <f t="shared" si="6"/>
        <v>672378.77000000014</v>
      </c>
    </row>
    <row r="23" spans="2:11" ht="27.75" customHeight="1" thickBot="1" x14ac:dyDescent="0.3">
      <c r="B23" s="38" t="s">
        <v>5</v>
      </c>
      <c r="C23" s="22">
        <f>SUM(C6:C22)</f>
        <v>1572999.51</v>
      </c>
      <c r="D23" s="22">
        <f t="shared" ref="D23:K23" si="9">SUM(D6:D22)</f>
        <v>333385.29000000004</v>
      </c>
      <c r="E23" s="22">
        <f t="shared" si="9"/>
        <v>525413.31000000006</v>
      </c>
      <c r="F23" s="22">
        <f t="shared" si="9"/>
        <v>901858.54000000015</v>
      </c>
      <c r="G23" s="22">
        <f t="shared" si="9"/>
        <v>0</v>
      </c>
      <c r="H23" s="22">
        <f t="shared" si="9"/>
        <v>46419.56</v>
      </c>
      <c r="I23" s="22">
        <f t="shared" si="9"/>
        <v>18084.239999999998</v>
      </c>
      <c r="J23" s="22">
        <f t="shared" si="9"/>
        <v>20352.479999999996</v>
      </c>
      <c r="K23" s="22">
        <f t="shared" si="9"/>
        <v>3418512.9300000006</v>
      </c>
    </row>
    <row r="24" spans="2:11" ht="15.75" thickBot="1" x14ac:dyDescent="0.3"/>
    <row r="25" spans="2:11" ht="34.5" customHeight="1" thickBot="1" x14ac:dyDescent="0.3">
      <c r="B25" s="38" t="s">
        <v>15</v>
      </c>
      <c r="C25" s="22">
        <f>SUM(C4+C23)</f>
        <v>8160308.1499999994</v>
      </c>
      <c r="D25" s="22">
        <f t="shared" ref="D25:K25" si="10">SUM(D4+D23)</f>
        <v>618471.80000000005</v>
      </c>
      <c r="E25" s="22">
        <f t="shared" si="10"/>
        <v>1514431.4700000002</v>
      </c>
      <c r="F25" s="22">
        <f t="shared" si="10"/>
        <v>1146460.2000000002</v>
      </c>
      <c r="G25" s="22">
        <f t="shared" si="10"/>
        <v>20256.8</v>
      </c>
      <c r="H25" s="22">
        <f t="shared" si="10"/>
        <v>1011993.8899999999</v>
      </c>
      <c r="I25" s="22">
        <f t="shared" si="10"/>
        <v>21284.239999999998</v>
      </c>
      <c r="J25" s="22">
        <f t="shared" si="10"/>
        <v>553323.43999999994</v>
      </c>
      <c r="K25" s="22">
        <f t="shared" si="10"/>
        <v>13046529.989999998</v>
      </c>
    </row>
  </sheetData>
  <mergeCells count="1">
    <mergeCell ref="B2:K2"/>
  </mergeCells>
  <pageMargins left="0.39370078740157483" right="0.39370078740157483" top="0" bottom="0" header="0" footer="0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8"/>
  <sheetViews>
    <sheetView workbookViewId="0">
      <pane ySplit="4" topLeftCell="A5" activePane="bottomLeft" state="frozen"/>
      <selection pane="bottomLeft" activeCell="G17" sqref="G17:H17"/>
    </sheetView>
  </sheetViews>
  <sheetFormatPr defaultRowHeight="15" x14ac:dyDescent="0.25"/>
  <cols>
    <col min="1" max="1" width="1.85546875" customWidth="1"/>
    <col min="2" max="2" width="22.42578125" customWidth="1"/>
    <col min="3" max="3" width="17.28515625" customWidth="1"/>
    <col min="4" max="4" width="17.140625" customWidth="1"/>
    <col min="5" max="5" width="15.42578125" customWidth="1"/>
    <col min="6" max="6" width="18.85546875" customWidth="1"/>
    <col min="7" max="7" width="8.5703125" customWidth="1"/>
    <col min="8" max="8" width="7.5703125" customWidth="1"/>
  </cols>
  <sheetData>
    <row r="2" spans="2:10" ht="37.5" customHeight="1" thickBot="1" x14ac:dyDescent="0.3">
      <c r="B2" s="508" t="s">
        <v>90</v>
      </c>
      <c r="C2" s="508"/>
      <c r="D2" s="509"/>
      <c r="E2" s="355"/>
      <c r="F2" s="355"/>
      <c r="G2" s="355"/>
      <c r="H2" s="355"/>
      <c r="I2" s="355"/>
      <c r="J2" s="355"/>
    </row>
    <row r="3" spans="2:10" ht="27" customHeight="1" thickBot="1" x14ac:dyDescent="0.3">
      <c r="B3" s="522" t="s">
        <v>69</v>
      </c>
      <c r="C3" s="519" t="s">
        <v>34</v>
      </c>
      <c r="D3" s="520"/>
      <c r="E3" s="521"/>
      <c r="F3" s="74"/>
      <c r="G3" s="418" t="s">
        <v>33</v>
      </c>
      <c r="H3" s="523"/>
      <c r="I3" s="524"/>
      <c r="J3" s="419"/>
    </row>
    <row r="4" spans="2:10" ht="25.5" customHeight="1" thickBot="1" x14ac:dyDescent="0.3">
      <c r="B4" s="351"/>
      <c r="C4" s="1" t="s">
        <v>74</v>
      </c>
      <c r="D4" s="1" t="s">
        <v>75</v>
      </c>
      <c r="E4" s="1" t="s">
        <v>76</v>
      </c>
      <c r="F4" s="73" t="s">
        <v>5</v>
      </c>
      <c r="G4" s="245" t="s">
        <v>78</v>
      </c>
      <c r="H4" s="419"/>
      <c r="I4" s="418" t="s">
        <v>79</v>
      </c>
      <c r="J4" s="497"/>
    </row>
    <row r="5" spans="2:10" ht="21.95" customHeight="1" thickBot="1" x14ac:dyDescent="0.3">
      <c r="B5" s="18" t="s">
        <v>70</v>
      </c>
      <c r="C5" s="226">
        <v>647619195.49000001</v>
      </c>
      <c r="D5" s="226">
        <v>63217763.289999999</v>
      </c>
      <c r="E5" s="226">
        <v>53613938.399999999</v>
      </c>
      <c r="F5" s="209">
        <f t="shared" ref="F5:F8" si="0">SUM(C5:E5)</f>
        <v>764450897.17999995</v>
      </c>
      <c r="G5" s="498">
        <v>0</v>
      </c>
      <c r="H5" s="500"/>
      <c r="I5" s="498">
        <v>0</v>
      </c>
      <c r="J5" s="500"/>
    </row>
    <row r="6" spans="2:10" ht="21.95" customHeight="1" thickBot="1" x14ac:dyDescent="0.3">
      <c r="B6" s="21" t="s">
        <v>71</v>
      </c>
      <c r="C6" s="56">
        <v>0</v>
      </c>
      <c r="D6" s="56">
        <v>0</v>
      </c>
      <c r="E6" s="56">
        <v>0</v>
      </c>
      <c r="F6" s="209">
        <f t="shared" si="0"/>
        <v>0</v>
      </c>
      <c r="G6" s="498">
        <v>4152374.35</v>
      </c>
      <c r="H6" s="500"/>
      <c r="I6" s="498">
        <v>896180.29</v>
      </c>
      <c r="J6" s="500"/>
    </row>
    <row r="7" spans="2:10" ht="21.95" customHeight="1" thickBot="1" x14ac:dyDescent="0.3">
      <c r="B7" s="29" t="s">
        <v>72</v>
      </c>
      <c r="C7" s="45">
        <v>0</v>
      </c>
      <c r="D7" s="45">
        <v>0</v>
      </c>
      <c r="E7" s="45">
        <v>0</v>
      </c>
      <c r="F7" s="209">
        <f t="shared" si="0"/>
        <v>0</v>
      </c>
      <c r="G7" s="498">
        <v>25473746.460000001</v>
      </c>
      <c r="H7" s="500"/>
      <c r="I7" s="498">
        <v>49985994.439999998</v>
      </c>
      <c r="J7" s="500"/>
    </row>
    <row r="8" spans="2:10" ht="21.95" customHeight="1" thickBot="1" x14ac:dyDescent="0.3">
      <c r="B8" s="25"/>
      <c r="C8" s="45">
        <f>SUM(C5+C6+C7)</f>
        <v>647619195.49000001</v>
      </c>
      <c r="D8" s="45">
        <f t="shared" ref="D8:E8" si="1">SUM(D5+D6+D7)</f>
        <v>63217763.289999999</v>
      </c>
      <c r="E8" s="45">
        <f t="shared" si="1"/>
        <v>53613938.399999999</v>
      </c>
      <c r="F8" s="209">
        <f t="shared" si="0"/>
        <v>764450897.17999995</v>
      </c>
      <c r="G8" s="498">
        <f>SUM(G5:G7)</f>
        <v>29626120.810000002</v>
      </c>
      <c r="H8" s="499"/>
      <c r="I8" s="498">
        <f>SUM(I5:I7)</f>
        <v>50882174.729999997</v>
      </c>
      <c r="J8" s="499"/>
    </row>
    <row r="9" spans="2:10" ht="21.95" customHeight="1" thickBot="1" x14ac:dyDescent="0.3">
      <c r="B9" s="24"/>
      <c r="C9" s="512">
        <f>SUM(C8:E8)</f>
        <v>764450897.17999995</v>
      </c>
      <c r="D9" s="513"/>
      <c r="E9" s="514"/>
      <c r="F9" s="79"/>
      <c r="G9" s="504"/>
      <c r="H9" s="419"/>
      <c r="I9" s="504"/>
      <c r="J9" s="419"/>
    </row>
    <row r="10" spans="2:10" ht="12" customHeight="1" thickBot="1" x14ac:dyDescent="0.3">
      <c r="B10" s="24"/>
      <c r="C10" s="23"/>
      <c r="D10" s="23"/>
      <c r="E10" s="23"/>
      <c r="F10" s="23"/>
    </row>
    <row r="11" spans="2:10" ht="21.95" customHeight="1" thickBot="1" x14ac:dyDescent="0.3">
      <c r="B11" s="15" t="s">
        <v>40</v>
      </c>
      <c r="C11" s="218">
        <v>13256522.220000001</v>
      </c>
      <c r="D11" s="218">
        <v>2525684.54</v>
      </c>
      <c r="E11" s="218">
        <v>0</v>
      </c>
      <c r="F11" s="210">
        <f>SUM(C11:E11)</f>
        <v>15782206.760000002</v>
      </c>
      <c r="G11" s="468">
        <v>0</v>
      </c>
      <c r="H11" s="469"/>
      <c r="I11" s="473">
        <v>0</v>
      </c>
      <c r="J11" s="503"/>
    </row>
    <row r="12" spans="2:10" ht="21.95" customHeight="1" thickBot="1" x14ac:dyDescent="0.3">
      <c r="B12" s="15" t="s">
        <v>41</v>
      </c>
      <c r="C12" s="218">
        <v>7715084.5899999999</v>
      </c>
      <c r="D12" s="218">
        <v>1133572.1599999999</v>
      </c>
      <c r="E12" s="218">
        <v>0</v>
      </c>
      <c r="F12" s="210">
        <f>SUM(C12:E12)</f>
        <v>8848656.75</v>
      </c>
      <c r="G12" s="468">
        <v>0</v>
      </c>
      <c r="H12" s="469"/>
      <c r="I12" s="483">
        <v>0</v>
      </c>
      <c r="J12" s="484"/>
    </row>
    <row r="13" spans="2:10" ht="21.95" customHeight="1" thickBot="1" x14ac:dyDescent="0.3">
      <c r="B13" s="15" t="s">
        <v>42</v>
      </c>
      <c r="C13" s="218">
        <v>79646739.140000001</v>
      </c>
      <c r="D13" s="218">
        <v>9816885.6400000006</v>
      </c>
      <c r="E13" s="218">
        <v>176117.95</v>
      </c>
      <c r="F13" s="210">
        <f t="shared" ref="F13:F33" si="2">SUM(C13:E13)</f>
        <v>89639742.730000004</v>
      </c>
      <c r="G13" s="468">
        <v>0</v>
      </c>
      <c r="H13" s="469"/>
      <c r="I13" s="483">
        <v>0</v>
      </c>
      <c r="J13" s="484"/>
    </row>
    <row r="14" spans="2:10" ht="21.95" customHeight="1" thickBot="1" x14ac:dyDescent="0.3">
      <c r="B14" s="15" t="s">
        <v>43</v>
      </c>
      <c r="C14" s="218">
        <v>35787166.729999997</v>
      </c>
      <c r="D14" s="218">
        <v>441672.23</v>
      </c>
      <c r="E14" s="218">
        <v>3212444.64</v>
      </c>
      <c r="F14" s="210">
        <f t="shared" si="2"/>
        <v>39441283.599999994</v>
      </c>
      <c r="G14" s="468">
        <v>0</v>
      </c>
      <c r="H14" s="469"/>
      <c r="I14" s="483">
        <v>0</v>
      </c>
      <c r="J14" s="484"/>
    </row>
    <row r="15" spans="2:10" ht="21.95" customHeight="1" thickBot="1" x14ac:dyDescent="0.3">
      <c r="B15" s="15" t="s">
        <v>44</v>
      </c>
      <c r="C15" s="218">
        <v>4743757.71</v>
      </c>
      <c r="D15" s="218">
        <f>692093.52+153750.29</f>
        <v>845843.81</v>
      </c>
      <c r="E15" s="218">
        <v>0</v>
      </c>
      <c r="F15" s="210">
        <f t="shared" si="2"/>
        <v>5589601.5199999996</v>
      </c>
      <c r="G15" s="468">
        <v>0</v>
      </c>
      <c r="H15" s="469"/>
      <c r="I15" s="483">
        <v>0</v>
      </c>
      <c r="J15" s="484"/>
    </row>
    <row r="16" spans="2:10" ht="21.95" customHeight="1" thickBot="1" x14ac:dyDescent="0.3">
      <c r="B16" s="15" t="s">
        <v>45</v>
      </c>
      <c r="C16" s="218">
        <v>13156526.23</v>
      </c>
      <c r="D16" s="218">
        <v>799566.25</v>
      </c>
      <c r="E16" s="218">
        <v>8125.56</v>
      </c>
      <c r="F16" s="210">
        <f t="shared" si="2"/>
        <v>13964218.040000001</v>
      </c>
      <c r="G16" s="468">
        <v>0</v>
      </c>
      <c r="H16" s="469"/>
      <c r="I16" s="501">
        <v>0</v>
      </c>
      <c r="J16" s="502"/>
    </row>
    <row r="17" spans="2:10" ht="21.95" customHeight="1" thickBot="1" x14ac:dyDescent="0.3">
      <c r="B17" s="15" t="s">
        <v>46</v>
      </c>
      <c r="C17" s="218">
        <v>48157031.390000001</v>
      </c>
      <c r="D17" s="218">
        <v>15232953.640000001</v>
      </c>
      <c r="E17" s="218">
        <v>0</v>
      </c>
      <c r="F17" s="210">
        <f t="shared" si="2"/>
        <v>63389985.030000001</v>
      </c>
      <c r="G17" s="468">
        <v>0</v>
      </c>
      <c r="H17" s="491"/>
      <c r="I17" s="483">
        <v>0</v>
      </c>
      <c r="J17" s="484"/>
    </row>
    <row r="18" spans="2:10" ht="21.95" customHeight="1" thickBot="1" x14ac:dyDescent="0.3">
      <c r="B18" s="15" t="s">
        <v>47</v>
      </c>
      <c r="C18" s="218">
        <v>71599990.450000003</v>
      </c>
      <c r="D18" s="218">
        <v>8646879.7100000009</v>
      </c>
      <c r="E18" s="218">
        <v>118958.16</v>
      </c>
      <c r="F18" s="210">
        <f t="shared" si="2"/>
        <v>80365828.319999993</v>
      </c>
      <c r="G18" s="468">
        <v>0</v>
      </c>
      <c r="H18" s="469"/>
      <c r="I18" s="483">
        <v>0</v>
      </c>
      <c r="J18" s="484"/>
    </row>
    <row r="19" spans="2:10" ht="21.95" customHeight="1" thickBot="1" x14ac:dyDescent="0.3">
      <c r="B19" s="15" t="s">
        <v>48</v>
      </c>
      <c r="C19" s="242">
        <v>5480518.2000000002</v>
      </c>
      <c r="D19" s="242">
        <v>1280924.94</v>
      </c>
      <c r="E19" s="242">
        <v>35756.51</v>
      </c>
      <c r="F19" s="210">
        <f t="shared" si="2"/>
        <v>6797199.6500000004</v>
      </c>
      <c r="G19" s="492">
        <v>0</v>
      </c>
      <c r="H19" s="493"/>
      <c r="I19" s="495">
        <v>0</v>
      </c>
      <c r="J19" s="496"/>
    </row>
    <row r="20" spans="2:10" ht="21.95" customHeight="1" thickBot="1" x14ac:dyDescent="0.3">
      <c r="B20" s="15" t="s">
        <v>49</v>
      </c>
      <c r="C20" s="218" t="s">
        <v>89</v>
      </c>
      <c r="D20" s="218">
        <v>359999.71</v>
      </c>
      <c r="E20" s="218">
        <v>0</v>
      </c>
      <c r="F20" s="210">
        <v>361902682.30000001</v>
      </c>
      <c r="G20" s="468">
        <v>0</v>
      </c>
      <c r="H20" s="469"/>
      <c r="I20" s="483">
        <v>0</v>
      </c>
      <c r="J20" s="484"/>
    </row>
    <row r="21" spans="2:10" ht="21.95" customHeight="1" thickBot="1" x14ac:dyDescent="0.3">
      <c r="B21" s="15" t="s">
        <v>50</v>
      </c>
      <c r="C21" s="151">
        <v>22488265.68</v>
      </c>
      <c r="D21" s="152">
        <v>129912.62</v>
      </c>
      <c r="E21" s="227">
        <v>30525</v>
      </c>
      <c r="F21" s="210">
        <f t="shared" si="2"/>
        <v>22648703.300000001</v>
      </c>
      <c r="G21" s="468">
        <v>0</v>
      </c>
      <c r="H21" s="469"/>
      <c r="I21" s="483">
        <v>0</v>
      </c>
      <c r="J21" s="484"/>
    </row>
    <row r="22" spans="2:10" ht="21.95" customHeight="1" thickBot="1" x14ac:dyDescent="0.3">
      <c r="B22" s="15" t="s">
        <v>51</v>
      </c>
      <c r="C22" s="232">
        <v>20496701.309999999</v>
      </c>
      <c r="D22" s="233">
        <v>4666951.6900000004</v>
      </c>
      <c r="E22" s="234">
        <v>604885.30000000005</v>
      </c>
      <c r="F22" s="210">
        <f t="shared" si="2"/>
        <v>25768538.300000001</v>
      </c>
      <c r="G22" s="468">
        <v>0</v>
      </c>
      <c r="H22" s="469"/>
      <c r="I22" s="483">
        <v>0</v>
      </c>
      <c r="J22" s="484"/>
    </row>
    <row r="23" spans="2:10" ht="21.95" customHeight="1" thickBot="1" x14ac:dyDescent="0.3">
      <c r="B23" s="15" t="s">
        <v>52</v>
      </c>
      <c r="C23" s="241">
        <v>3458875.41</v>
      </c>
      <c r="D23" s="152">
        <v>0</v>
      </c>
      <c r="E23" s="219">
        <v>0</v>
      </c>
      <c r="F23" s="210">
        <f t="shared" si="2"/>
        <v>3458875.41</v>
      </c>
      <c r="G23" s="483">
        <v>0</v>
      </c>
      <c r="H23" s="494"/>
      <c r="I23" s="483">
        <v>0</v>
      </c>
      <c r="J23" s="484"/>
    </row>
    <row r="24" spans="2:10" ht="21.95" customHeight="1" thickBot="1" x14ac:dyDescent="0.3">
      <c r="B24" s="15" t="s">
        <v>53</v>
      </c>
      <c r="C24" s="218">
        <v>49756290.259999998</v>
      </c>
      <c r="D24" s="218">
        <v>15462167.960000001</v>
      </c>
      <c r="E24" s="218">
        <v>1098149.3600000001</v>
      </c>
      <c r="F24" s="210">
        <f t="shared" si="2"/>
        <v>66316607.579999998</v>
      </c>
      <c r="G24" s="468">
        <v>0</v>
      </c>
      <c r="H24" s="469"/>
      <c r="I24" s="483">
        <v>0</v>
      </c>
      <c r="J24" s="484"/>
    </row>
    <row r="25" spans="2:10" ht="21.95" customHeight="1" thickBot="1" x14ac:dyDescent="0.3">
      <c r="B25" s="15" t="s">
        <v>54</v>
      </c>
      <c r="C25" s="151">
        <v>39063027.859999999</v>
      </c>
      <c r="D25" s="152">
        <v>2259889.33</v>
      </c>
      <c r="E25" s="217">
        <v>24251</v>
      </c>
      <c r="F25" s="210">
        <f t="shared" si="2"/>
        <v>41347168.189999998</v>
      </c>
      <c r="G25" s="477">
        <f>'[1]BÜTÇE GEL.GİD.'!F11</f>
        <v>0</v>
      </c>
      <c r="H25" s="478"/>
      <c r="I25" s="477">
        <f>'[1]BÜTÇE GEL.GİD.'!H11</f>
        <v>0</v>
      </c>
      <c r="J25" s="478"/>
    </row>
    <row r="26" spans="2:10" ht="21.95" customHeight="1" thickBot="1" x14ac:dyDescent="0.3">
      <c r="B26" s="15" t="s">
        <v>55</v>
      </c>
      <c r="C26" s="218">
        <v>4893312.58</v>
      </c>
      <c r="D26" s="218">
        <v>56703</v>
      </c>
      <c r="E26" s="218">
        <v>0</v>
      </c>
      <c r="F26" s="210">
        <f t="shared" si="2"/>
        <v>4950015.58</v>
      </c>
      <c r="G26" s="468">
        <v>0</v>
      </c>
      <c r="H26" s="469"/>
      <c r="I26" s="483">
        <v>0</v>
      </c>
      <c r="J26" s="484"/>
    </row>
    <row r="27" spans="2:10" ht="21.95" customHeight="1" thickBot="1" x14ac:dyDescent="0.3">
      <c r="B27" s="15" t="s">
        <v>56</v>
      </c>
      <c r="C27" s="220">
        <v>48948388.100000001</v>
      </c>
      <c r="D27" s="239">
        <v>4223603.7699999996</v>
      </c>
      <c r="E27" s="240">
        <v>526323.87</v>
      </c>
      <c r="F27" s="210">
        <f t="shared" si="2"/>
        <v>53698315.740000002</v>
      </c>
      <c r="G27" s="479">
        <v>9013.17</v>
      </c>
      <c r="H27" s="469"/>
      <c r="I27" s="483">
        <v>0</v>
      </c>
      <c r="J27" s="484"/>
    </row>
    <row r="28" spans="2:10" ht="21.95" customHeight="1" thickBot="1" x14ac:dyDescent="0.3">
      <c r="B28" s="82" t="s">
        <v>57</v>
      </c>
      <c r="C28" s="221">
        <v>0</v>
      </c>
      <c r="D28" s="222">
        <v>0</v>
      </c>
      <c r="E28" s="223">
        <v>0</v>
      </c>
      <c r="F28" s="210">
        <f t="shared" si="2"/>
        <v>0</v>
      </c>
      <c r="G28" s="485">
        <v>4678299.1399999997</v>
      </c>
      <c r="H28" s="486"/>
      <c r="I28" s="481">
        <v>0</v>
      </c>
      <c r="J28" s="481"/>
    </row>
    <row r="29" spans="2:10" ht="21.95" customHeight="1" thickBot="1" x14ac:dyDescent="0.3">
      <c r="B29" s="82" t="s">
        <v>58</v>
      </c>
      <c r="C29" s="216">
        <v>531565.07999999996</v>
      </c>
      <c r="D29" s="216">
        <v>42218.99</v>
      </c>
      <c r="E29" s="216">
        <v>0</v>
      </c>
      <c r="F29" s="210">
        <f t="shared" si="2"/>
        <v>573784.06999999995</v>
      </c>
      <c r="G29" s="470">
        <v>302640.64000000001</v>
      </c>
      <c r="H29" s="471"/>
      <c r="I29" s="482">
        <v>473.41</v>
      </c>
      <c r="J29" s="482"/>
    </row>
    <row r="30" spans="2:10" ht="21.95" customHeight="1" thickBot="1" x14ac:dyDescent="0.3">
      <c r="B30" s="82" t="s">
        <v>59</v>
      </c>
      <c r="C30" s="211">
        <v>770702.33</v>
      </c>
      <c r="D30" s="212">
        <v>180641.24</v>
      </c>
      <c r="E30" s="212">
        <v>0</v>
      </c>
      <c r="F30" s="210">
        <f t="shared" si="2"/>
        <v>951343.57</v>
      </c>
      <c r="G30" s="475">
        <v>2975454.32</v>
      </c>
      <c r="H30" s="476"/>
      <c r="I30" s="483">
        <v>0</v>
      </c>
      <c r="J30" s="484"/>
    </row>
    <row r="31" spans="2:10" ht="21.95" customHeight="1" thickBot="1" x14ac:dyDescent="0.3">
      <c r="B31" s="82" t="s">
        <v>60</v>
      </c>
      <c r="C31" s="224">
        <v>0</v>
      </c>
      <c r="D31" s="224">
        <v>0</v>
      </c>
      <c r="E31" s="224">
        <v>0</v>
      </c>
      <c r="F31" s="210">
        <f t="shared" si="2"/>
        <v>0</v>
      </c>
      <c r="G31" s="468">
        <v>0</v>
      </c>
      <c r="H31" s="469"/>
      <c r="I31" s="483">
        <v>0</v>
      </c>
      <c r="J31" s="484"/>
    </row>
    <row r="32" spans="2:10" ht="21.95" customHeight="1" thickBot="1" x14ac:dyDescent="0.3">
      <c r="B32" s="82" t="s">
        <v>61</v>
      </c>
      <c r="C32" s="45">
        <v>0</v>
      </c>
      <c r="D32" s="225">
        <v>0</v>
      </c>
      <c r="E32" s="47">
        <v>0</v>
      </c>
      <c r="F32" s="210">
        <f t="shared" si="2"/>
        <v>0</v>
      </c>
      <c r="G32" s="472">
        <v>2847215.27</v>
      </c>
      <c r="H32" s="472"/>
      <c r="I32" s="480">
        <v>422.49</v>
      </c>
      <c r="J32" s="480"/>
    </row>
    <row r="33" spans="2:10" ht="21.95" customHeight="1" thickBot="1" x14ac:dyDescent="0.3">
      <c r="B33" s="82" t="s">
        <v>73</v>
      </c>
      <c r="C33" s="45">
        <v>0</v>
      </c>
      <c r="D33" s="225">
        <v>0</v>
      </c>
      <c r="E33" s="47">
        <v>0</v>
      </c>
      <c r="F33" s="210">
        <f t="shared" si="2"/>
        <v>0</v>
      </c>
      <c r="G33" s="473">
        <v>6138043.6799999997</v>
      </c>
      <c r="H33" s="474"/>
      <c r="I33" s="483">
        <v>0</v>
      </c>
      <c r="J33" s="484"/>
    </row>
    <row r="34" spans="2:10" ht="21.95" customHeight="1" thickBot="1" x14ac:dyDescent="0.3">
      <c r="B34" s="26" t="s">
        <v>5</v>
      </c>
      <c r="C34" s="45">
        <f>SUM(C11:C33)</f>
        <v>469950465.26999998</v>
      </c>
      <c r="D34" s="45">
        <f>SUM(D11:D33)</f>
        <v>68106071.229999989</v>
      </c>
      <c r="E34" s="45">
        <f>SUM(E11:E33)</f>
        <v>5835537.3500000006</v>
      </c>
      <c r="F34" s="210">
        <f t="shared" ref="F34" si="3">SUM(C34:E34)</f>
        <v>543892073.85000002</v>
      </c>
      <c r="G34" s="468">
        <f>SUM(G11:G33)</f>
        <v>16950666.219999999</v>
      </c>
      <c r="H34" s="469"/>
      <c r="I34" s="487">
        <f>SUM(I11:I33)</f>
        <v>895.90000000000009</v>
      </c>
      <c r="J34" s="488"/>
    </row>
    <row r="35" spans="2:10" ht="21.95" customHeight="1" thickBot="1" x14ac:dyDescent="0.3">
      <c r="B35" s="27"/>
      <c r="C35" s="512">
        <f>SUM(C34:E34)</f>
        <v>543892073.85000002</v>
      </c>
      <c r="D35" s="515"/>
      <c r="E35" s="516"/>
      <c r="F35" s="80"/>
      <c r="G35" s="245"/>
      <c r="H35" s="419"/>
      <c r="I35" s="489"/>
      <c r="J35" s="490"/>
    </row>
    <row r="36" spans="2:10" ht="21.95" customHeight="1" thickBot="1" x14ac:dyDescent="0.3">
      <c r="B36" s="44"/>
      <c r="C36" s="46"/>
      <c r="D36" s="57"/>
      <c r="E36" s="58"/>
      <c r="F36" s="58"/>
    </row>
    <row r="37" spans="2:10" ht="31.5" customHeight="1" thickBot="1" x14ac:dyDescent="0.3">
      <c r="B37" s="19" t="s">
        <v>5</v>
      </c>
      <c r="C37" s="47">
        <f t="shared" ref="C37:I37" si="4">SUM(C8+C34)</f>
        <v>1117569660.76</v>
      </c>
      <c r="D37" s="47">
        <f t="shared" si="4"/>
        <v>131323834.51999998</v>
      </c>
      <c r="E37" s="47">
        <f t="shared" si="4"/>
        <v>59449475.75</v>
      </c>
      <c r="F37" s="78"/>
      <c r="G37" s="505">
        <f t="shared" si="4"/>
        <v>46576787.030000001</v>
      </c>
      <c r="H37" s="506"/>
      <c r="I37" s="487">
        <f t="shared" si="4"/>
        <v>50883070.629999995</v>
      </c>
      <c r="J37" s="474"/>
    </row>
    <row r="38" spans="2:10" ht="30.75" customHeight="1" thickBot="1" x14ac:dyDescent="0.3">
      <c r="C38" s="517">
        <f>SUM(C37:E37)</f>
        <v>1308342971.03</v>
      </c>
      <c r="D38" s="515"/>
      <c r="E38" s="518"/>
      <c r="F38" s="81"/>
      <c r="G38" s="510"/>
      <c r="H38" s="511"/>
      <c r="I38" s="507"/>
      <c r="J38" s="460"/>
    </row>
  </sheetData>
  <mergeCells count="73">
    <mergeCell ref="I37:J37"/>
    <mergeCell ref="G37:H37"/>
    <mergeCell ref="I38:J38"/>
    <mergeCell ref="B2:J2"/>
    <mergeCell ref="G38:H38"/>
    <mergeCell ref="C9:E9"/>
    <mergeCell ref="C35:E35"/>
    <mergeCell ref="C38:E38"/>
    <mergeCell ref="C3:E3"/>
    <mergeCell ref="B3:B4"/>
    <mergeCell ref="G11:H11"/>
    <mergeCell ref="G3:J3"/>
    <mergeCell ref="I12:J12"/>
    <mergeCell ref="I13:J13"/>
    <mergeCell ref="I14:J14"/>
    <mergeCell ref="I15:J15"/>
    <mergeCell ref="I16:J16"/>
    <mergeCell ref="I11:J11"/>
    <mergeCell ref="G9:H9"/>
    <mergeCell ref="I9:J9"/>
    <mergeCell ref="I5:J5"/>
    <mergeCell ref="I6:J6"/>
    <mergeCell ref="I7:J7"/>
    <mergeCell ref="I8:J8"/>
    <mergeCell ref="I4:J4"/>
    <mergeCell ref="G8:H8"/>
    <mergeCell ref="G5:H5"/>
    <mergeCell ref="G6:H6"/>
    <mergeCell ref="G7:H7"/>
    <mergeCell ref="G4:H4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33:J33"/>
    <mergeCell ref="I34:J34"/>
    <mergeCell ref="I35:J35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I27:J27"/>
    <mergeCell ref="G24:H24"/>
    <mergeCell ref="G25:H25"/>
    <mergeCell ref="G26:H26"/>
    <mergeCell ref="G27:H27"/>
    <mergeCell ref="I32:J32"/>
    <mergeCell ref="I28:J28"/>
    <mergeCell ref="I29:J29"/>
    <mergeCell ref="I30:J30"/>
    <mergeCell ref="I31:J31"/>
    <mergeCell ref="G28:H28"/>
    <mergeCell ref="G34:H34"/>
    <mergeCell ref="G35:H35"/>
    <mergeCell ref="G29:H29"/>
    <mergeCell ref="G31:H31"/>
    <mergeCell ref="G32:H32"/>
    <mergeCell ref="G33:H33"/>
    <mergeCell ref="G30:H30"/>
  </mergeCells>
  <pageMargins left="0.19685039370078741" right="0" top="0" bottom="0" header="0" footer="0"/>
  <pageSetup paperSize="9" scale="75" orientation="portrait" r:id="rId1"/>
  <ignoredErrors>
    <ignoredError sqref="F3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asıl tablo</vt:lpstr>
      <vt:lpstr>GELİR</vt:lpstr>
      <vt:lpstr>MÜKELLEF SAY.</vt:lpstr>
      <vt:lpstr>MİLE</vt:lpstr>
      <vt:lpstr>MİLE2</vt:lpstr>
      <vt:lpstr>BÜTÇE GEL.GİD.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2018-09-25T11:03:14Z</dcterms:modified>
</cp:coreProperties>
</file>