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80"/>
  </bookViews>
  <sheets>
    <sheet name="asıl tablo" sheetId="7" r:id="rId1"/>
    <sheet name="GELİR" sheetId="2" r:id="rId2"/>
    <sheet name="MÜKELLEF SAY." sheetId="3" r:id="rId3"/>
    <sheet name="BÜTÇE GEL.GİD." sheetId="5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D15" i="5" l="1"/>
  <c r="I8" i="7" l="1"/>
  <c r="F19" i="5" l="1"/>
  <c r="F20" i="5"/>
  <c r="I21" i="2" l="1"/>
  <c r="I27" i="2" l="1"/>
  <c r="I28" i="2" l="1"/>
  <c r="C33" i="2" l="1"/>
  <c r="G8" i="2" l="1"/>
  <c r="E8" i="2"/>
  <c r="I25" i="5" l="1"/>
  <c r="G25" i="5"/>
  <c r="G34" i="5" l="1"/>
  <c r="I34" i="5"/>
  <c r="G29" i="7" l="1"/>
  <c r="G28" i="7" l="1"/>
  <c r="F25" i="5" l="1"/>
  <c r="F23" i="5" l="1"/>
  <c r="F21" i="5" l="1"/>
  <c r="F5" i="5" l="1"/>
  <c r="F6" i="5"/>
  <c r="F7" i="5"/>
  <c r="F18" i="5" l="1"/>
  <c r="F22" i="5"/>
  <c r="F24" i="5"/>
  <c r="F26" i="5"/>
  <c r="F27" i="5"/>
  <c r="F28" i="5"/>
  <c r="F29" i="5"/>
  <c r="F30" i="5"/>
  <c r="F31" i="5"/>
  <c r="F32" i="5"/>
  <c r="F33" i="5"/>
  <c r="F13" i="5" l="1"/>
  <c r="F14" i="5"/>
  <c r="F15" i="5"/>
  <c r="F16" i="5"/>
  <c r="F17" i="5"/>
  <c r="F12" i="5" l="1"/>
  <c r="F11" i="5" l="1"/>
  <c r="J15" i="7" l="1"/>
  <c r="J14" i="7"/>
  <c r="I15" i="7"/>
  <c r="I14" i="7"/>
  <c r="E16" i="7"/>
  <c r="G16" i="7"/>
  <c r="C16" i="7"/>
  <c r="I16" i="7" l="1"/>
  <c r="J16" i="7"/>
  <c r="E34" i="5"/>
  <c r="C34" i="5"/>
  <c r="I8" i="5"/>
  <c r="I37" i="5" s="1"/>
  <c r="G8" i="5"/>
  <c r="C8" i="2" l="1"/>
  <c r="I6" i="7" l="1"/>
  <c r="I5" i="7"/>
  <c r="G33" i="2" l="1"/>
  <c r="G35" i="2" s="1"/>
  <c r="E33" i="2"/>
  <c r="E35" i="2" s="1"/>
  <c r="D34" i="5" l="1"/>
  <c r="F34" i="5" s="1"/>
  <c r="J30" i="7" l="1"/>
  <c r="H30" i="7"/>
  <c r="G37" i="5" l="1"/>
  <c r="E30" i="7" l="1"/>
  <c r="F30" i="7"/>
  <c r="D30" i="7"/>
  <c r="H35" i="7"/>
  <c r="H22" i="7"/>
  <c r="F22" i="7"/>
  <c r="D22" i="7"/>
  <c r="J21" i="7"/>
  <c r="J20" i="7"/>
  <c r="I7" i="7"/>
  <c r="G7" i="7"/>
  <c r="E7" i="7"/>
  <c r="G30" i="7" l="1"/>
  <c r="J22" i="7"/>
  <c r="C35" i="5" l="1"/>
  <c r="C35" i="2" l="1"/>
  <c r="E32" i="3"/>
  <c r="G32" i="3"/>
  <c r="C32" i="3"/>
  <c r="I32" i="3" l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9" i="3"/>
  <c r="I6" i="3"/>
  <c r="I5" i="3"/>
  <c r="E7" i="3" l="1"/>
  <c r="E34" i="3" s="1"/>
  <c r="G7" i="3"/>
  <c r="G34" i="3" s="1"/>
  <c r="C7" i="3"/>
  <c r="I7" i="3" l="1"/>
  <c r="I34" i="3" s="1"/>
  <c r="C34" i="3"/>
  <c r="D8" i="5" l="1"/>
  <c r="E8" i="5"/>
  <c r="C8" i="5"/>
  <c r="F8" i="5" l="1"/>
  <c r="C9" i="5"/>
  <c r="E37" i="5"/>
  <c r="D37" i="5"/>
  <c r="C37" i="5"/>
  <c r="C38" i="5" l="1"/>
</calcChain>
</file>

<file path=xl/sharedStrings.xml><?xml version="1.0" encoding="utf-8"?>
<sst xmlns="http://schemas.openxmlformats.org/spreadsheetml/2006/main" count="159" uniqueCount="76">
  <si>
    <t>DEFTERDARLIK AYLIK BİLGİ FORMU (ÖZET)</t>
  </si>
  <si>
    <t>İLİMİZ MERKEZ VE İLÇE TEŞKİLATI PERSONEL DAĞILIMI</t>
  </si>
  <si>
    <t>PERSONEL DURUMU</t>
  </si>
  <si>
    <t>MERKEZ</t>
  </si>
  <si>
    <t>İLÇELER</t>
  </si>
  <si>
    <t>TOPLAM</t>
  </si>
  <si>
    <t>BAKANLIK ATAMALI</t>
  </si>
  <si>
    <t>VALİLİK ATAMALI</t>
  </si>
  <si>
    <t>TAŞIT DURUMU</t>
  </si>
  <si>
    <t>TAHAKKUK</t>
  </si>
  <si>
    <t>TAHSİLAT</t>
  </si>
  <si>
    <t>MÜKELLEF SAYILARI</t>
  </si>
  <si>
    <t>GERÇEK USÜL</t>
  </si>
  <si>
    <t>BASİT  USÜL</t>
  </si>
  <si>
    <t>KURUMLAR VERGİSİ</t>
  </si>
  <si>
    <t>GENEL TOPLAM</t>
  </si>
  <si>
    <t>RET VE İADELER</t>
  </si>
  <si>
    <t>BÜTÇE GİDERİ TOPLAMI</t>
  </si>
  <si>
    <t>DERDEST DAVALAR</t>
  </si>
  <si>
    <t>DERDEST HUKUK DAVALARI</t>
  </si>
  <si>
    <t>DERDEST CEZA DAVALARI</t>
  </si>
  <si>
    <t>İCRA TAKİP DOSYALARI</t>
  </si>
  <si>
    <t>HAZİNE AVUKATI SAYISI</t>
  </si>
  <si>
    <t>BAŞMAKÇI MALMÜD.</t>
  </si>
  <si>
    <t>BAYAT MALMÜD.</t>
  </si>
  <si>
    <t>BOLVADİN MALMÜD.</t>
  </si>
  <si>
    <t>ÇAY MALMÜD.</t>
  </si>
  <si>
    <t>ÇOBANLAR MALMÜD.</t>
  </si>
  <si>
    <t>DAZKIRI MALMÜD.</t>
  </si>
  <si>
    <t>DİNAR MALMÜD.</t>
  </si>
  <si>
    <t>EMİRDAĞ MALMÜD.</t>
  </si>
  <si>
    <t>EVCİLER MALMÜD.</t>
  </si>
  <si>
    <t>HOCALAR MALMÜD.</t>
  </si>
  <si>
    <t>İHSANİYE MALMÜD.</t>
  </si>
  <si>
    <t>İSCEHİSAR MALMÜD.</t>
  </si>
  <si>
    <t>KIZILÖREN MALMÜD.</t>
  </si>
  <si>
    <t>SANDIKLI MALMÜD.</t>
  </si>
  <si>
    <t>SİNANPAŞA MALMÜD.</t>
  </si>
  <si>
    <t>SULTANDAĞI MALMÜD.</t>
  </si>
  <si>
    <t>ŞUHUT MALMÜD.</t>
  </si>
  <si>
    <t>BOLVADİN VD.MD.</t>
  </si>
  <si>
    <t>ÇAY VD.MD.</t>
  </si>
  <si>
    <t>DİNAR VD.MD.</t>
  </si>
  <si>
    <t>EMİRDAĞ VD.MD.</t>
  </si>
  <si>
    <t>SANDIKLI VD.MD.</t>
  </si>
  <si>
    <t>BİRİMİN ADI</t>
  </si>
  <si>
    <t>GERÇEK</t>
  </si>
  <si>
    <t>BASİT</t>
  </si>
  <si>
    <t>KURUMLAR</t>
  </si>
  <si>
    <t>KOCATEPE VD.MD.</t>
  </si>
  <si>
    <t>TINAZTEPE VD.MD.</t>
  </si>
  <si>
    <t>SAYMANLIKLAR</t>
  </si>
  <si>
    <t>MUHASEBE MÜD.</t>
  </si>
  <si>
    <t>KOCATEPE V.D. MÜD.</t>
  </si>
  <si>
    <t>TINAZTEPE V.D. MÜD.</t>
  </si>
  <si>
    <t>İSCEHİSAR VD.MD.</t>
  </si>
  <si>
    <t>PERSONEL</t>
  </si>
  <si>
    <t>CARİ</t>
  </si>
  <si>
    <t>YATIRIM</t>
  </si>
  <si>
    <t xml:space="preserve"> </t>
  </si>
  <si>
    <t>KDV</t>
  </si>
  <si>
    <t>ÖTV</t>
  </si>
  <si>
    <t>İLİMİZ MERKEZ VE İLÇE GELİR -GİDER DAĞILIMI</t>
  </si>
  <si>
    <t>BÜTÇE GİDERİ</t>
  </si>
  <si>
    <t>ORAN</t>
  </si>
  <si>
    <t>BÜTÇE GELİRLERİ</t>
  </si>
  <si>
    <t>GELİRİN GİDERİ KARŞILAMA ORANI</t>
  </si>
  <si>
    <t>AFYONKARAHİSAR İL GENELİ GİDER DAĞILIMI</t>
  </si>
  <si>
    <t>İL MERKEZİ</t>
  </si>
  <si>
    <t>10.01%</t>
  </si>
  <si>
    <t>EYLÜL 2018</t>
  </si>
  <si>
    <t>30.09.2018 TARİHİ İTİBARİYLE MÜKELLEF SAYILARI</t>
  </si>
  <si>
    <t>30.09.2018 TARİHİ İTİBARİYLE HARCAMALARIN SINIFLANDIRILMASI</t>
  </si>
  <si>
    <t>29.150.847.97</t>
  </si>
  <si>
    <t>11.886.765.97</t>
  </si>
  <si>
    <t>DÖNEMİ: EYLÜL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</si>
</sst>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T_L_-;\-* #,##0.00\ _T_L_-;_-* &quot;-&quot;??\ _T_L_-;_-@_-"/>
    <numFmt numFmtId="165" formatCode="#,##0.00\ _₺"/>
    <numFmt numFmtId="166" formatCode="#,##0\ _₺"/>
    <numFmt numFmtId="167" formatCode="#,##0.00;[Red]#,##0.00"/>
    <numFmt numFmtId="168" formatCode="#,##0.00\ _T_L;[Red]#,##0.00\ _T_L"/>
    <numFmt numFmtId="169" formatCode="%0.00"/>
    <numFmt numFmtId="170" formatCode="%0"/>
    <numFmt numFmtId="171" formatCode="_-* #,##0.00\ _T_L_-;\-* #,##0.00\ _T_L_-;_-* \-??\ _T_L_-;_-@_-"/>
    <numFmt numFmtId="172" formatCode="#,##0.00\ _T_L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0"/>
      <name val="Arial"/>
      <family val="2"/>
    </font>
    <font>
      <sz val="11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 Tur"/>
      <charset val="162"/>
    </font>
    <font>
      <b/>
      <u/>
      <sz val="12"/>
      <name val="Times New Roman"/>
      <family val="1"/>
      <charset val="162"/>
    </font>
    <font>
      <sz val="10"/>
      <color theme="1"/>
      <name val="Verdana"/>
      <family val="2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rgb="FF000000"/>
      <name val="Calibri"/>
      <family val="2"/>
      <charset val="162"/>
    </font>
    <font>
      <sz val="12"/>
      <color rgb="FF000000"/>
      <name val="Calibri"/>
      <family val="2"/>
      <charset val="162"/>
    </font>
    <font>
      <sz val="12"/>
      <color rgb="FF000000"/>
      <name val="Calibri"/>
      <family val="2"/>
      <charset val="162"/>
      <scheme val="minor"/>
    </font>
    <font>
      <sz val="12"/>
      <color indexed="8"/>
      <name val="Calibri"/>
      <family val="2"/>
      <charset val="162"/>
    </font>
    <font>
      <sz val="10"/>
      <color indexed="8"/>
      <name val="Verdana"/>
      <family val="2"/>
      <charset val="162"/>
    </font>
    <font>
      <sz val="10"/>
      <color rgb="FF000000"/>
      <name val="Verdana"/>
      <family val="2"/>
      <charset val="162"/>
    </font>
    <font>
      <sz val="10"/>
      <name val="Verdana"/>
      <family val="2"/>
      <charset val="162"/>
    </font>
    <font>
      <sz val="10"/>
      <color rgb="FF000000"/>
      <name val="Arial"/>
      <family val="2"/>
      <charset val="162"/>
    </font>
    <font>
      <b/>
      <sz val="18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8">
    <xf numFmtId="0" fontId="0" fillId="0" borderId="0"/>
    <xf numFmtId="0" fontId="40" fillId="0" borderId="0"/>
    <xf numFmtId="0" fontId="40" fillId="0" borderId="0"/>
    <xf numFmtId="0" fontId="41" fillId="0" borderId="0"/>
    <xf numFmtId="0" fontId="24" fillId="0" borderId="0"/>
    <xf numFmtId="164" fontId="41" fillId="0" borderId="0" applyFont="0" applyFill="0" applyBorder="0" applyAlignment="0" applyProtection="0"/>
    <xf numFmtId="0" fontId="23" fillId="0" borderId="0"/>
    <xf numFmtId="0" fontId="22" fillId="0" borderId="0"/>
    <xf numFmtId="0" fontId="40" fillId="0" borderId="0"/>
    <xf numFmtId="0" fontId="40" fillId="0" borderId="0"/>
    <xf numFmtId="0" fontId="21" fillId="0" borderId="0"/>
    <xf numFmtId="164" fontId="40" fillId="0" borderId="0" applyFont="0" applyFill="0" applyBorder="0" applyAlignment="0" applyProtection="0"/>
    <xf numFmtId="0" fontId="20" fillId="0" borderId="0"/>
    <xf numFmtId="0" fontId="40" fillId="0" borderId="0"/>
    <xf numFmtId="0" fontId="18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420">
    <xf numFmtId="0" fontId="0" fillId="0" borderId="0" xfId="0"/>
    <xf numFmtId="0" fontId="26" fillId="0" borderId="23" xfId="0" applyFont="1" applyBorder="1" applyAlignment="1">
      <alignment horizontal="center" vertical="center"/>
    </xf>
    <xf numFmtId="0" fontId="32" fillId="0" borderId="23" xfId="0" applyNumberFormat="1" applyFont="1" applyFill="1" applyBorder="1" applyAlignment="1" applyProtection="1">
      <alignment vertical="center"/>
      <protection hidden="1"/>
    </xf>
    <xf numFmtId="0" fontId="26" fillId="0" borderId="23" xfId="0" applyFont="1" applyFill="1" applyBorder="1" applyAlignment="1">
      <alignment horizontal="center" vertical="center"/>
    </xf>
    <xf numFmtId="0" fontId="0" fillId="0" borderId="0" xfId="0" applyBorder="1"/>
    <xf numFmtId="0" fontId="32" fillId="0" borderId="23" xfId="0" applyFont="1" applyFill="1" applyBorder="1" applyAlignment="1" applyProtection="1">
      <alignment vertical="center" wrapText="1"/>
      <protection hidden="1"/>
    </xf>
    <xf numFmtId="0" fontId="35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26" xfId="0" applyNumberFormat="1" applyFont="1" applyFill="1" applyBorder="1" applyAlignment="1" applyProtection="1">
      <alignment vertical="center"/>
      <protection hidden="1"/>
    </xf>
    <xf numFmtId="0" fontId="39" fillId="0" borderId="28" xfId="0" applyFont="1" applyBorder="1" applyAlignment="1">
      <alignment horizontal="left" vertical="center"/>
    </xf>
    <xf numFmtId="4" fontId="3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0" applyFont="1" applyBorder="1" applyAlignment="1">
      <alignment horizontal="left" vertical="center"/>
    </xf>
    <xf numFmtId="0" fontId="34" fillId="0" borderId="23" xfId="0" applyFont="1" applyBorder="1" applyAlignment="1">
      <alignment horizontal="left" vertical="center"/>
    </xf>
    <xf numFmtId="0" fontId="34" fillId="0" borderId="26" xfId="0" applyFont="1" applyBorder="1"/>
    <xf numFmtId="0" fontId="34" fillId="0" borderId="43" xfId="0" applyFont="1" applyBorder="1"/>
    <xf numFmtId="0" fontId="39" fillId="0" borderId="23" xfId="0" applyFont="1" applyBorder="1" applyAlignment="1">
      <alignment horizontal="left" vertical="center"/>
    </xf>
    <xf numFmtId="0" fontId="26" fillId="0" borderId="4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0" fillId="0" borderId="5" xfId="0" applyBorder="1"/>
    <xf numFmtId="0" fontId="26" fillId="0" borderId="8" xfId="0" applyFont="1" applyBorder="1"/>
    <xf numFmtId="0" fontId="39" fillId="0" borderId="24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45" fillId="0" borderId="23" xfId="0" applyFont="1" applyBorder="1" applyAlignment="1">
      <alignment horizontal="left" vertical="center"/>
    </xf>
    <xf numFmtId="0" fontId="34" fillId="0" borderId="0" xfId="0" applyFont="1" applyBorder="1"/>
    <xf numFmtId="4" fontId="38" fillId="0" borderId="23" xfId="0" applyNumberFormat="1" applyFont="1" applyFill="1" applyBorder="1" applyAlignment="1" applyProtection="1">
      <alignment horizontal="right" vertical="center" wrapText="1"/>
      <protection hidden="1"/>
    </xf>
    <xf numFmtId="4" fontId="38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38" fillId="0" borderId="23" xfId="0" applyNumberFormat="1" applyFont="1" applyBorder="1" applyAlignment="1">
      <alignment horizontal="right" vertical="center"/>
    </xf>
    <xf numFmtId="0" fontId="0" fillId="0" borderId="13" xfId="0" applyBorder="1"/>
    <xf numFmtId="0" fontId="0" fillId="0" borderId="23" xfId="0" applyBorder="1"/>
    <xf numFmtId="0" fontId="0" fillId="0" borderId="45" xfId="0" applyBorder="1"/>
    <xf numFmtId="0" fontId="26" fillId="0" borderId="50" xfId="0" applyFont="1" applyBorder="1" applyAlignment="1">
      <alignment horizontal="center" vertical="center"/>
    </xf>
    <xf numFmtId="4" fontId="38" fillId="0" borderId="15" xfId="0" applyNumberFormat="1" applyFont="1" applyBorder="1" applyAlignment="1">
      <alignment horizontal="right" vertical="center"/>
    </xf>
    <xf numFmtId="4" fontId="38" fillId="0" borderId="0" xfId="0" applyNumberFormat="1" applyFont="1" applyFill="1" applyBorder="1" applyAlignment="1" applyProtection="1">
      <alignment horizontal="right" vertical="center"/>
      <protection locked="0"/>
    </xf>
    <xf numFmtId="4" fontId="38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4" fontId="29" fillId="0" borderId="4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6" fillId="0" borderId="48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39" fillId="0" borderId="25" xfId="0" applyFont="1" applyBorder="1" applyAlignment="1">
      <alignment horizontal="left" vertical="center"/>
    </xf>
    <xf numFmtId="4" fontId="38" fillId="0" borderId="11" xfId="0" applyNumberFormat="1" applyFont="1" applyBorder="1" applyAlignment="1">
      <alignment horizontal="right" vertical="center"/>
    </xf>
    <xf numFmtId="0" fontId="0" fillId="0" borderId="47" xfId="0" applyBorder="1" applyAlignment="1">
      <alignment horizontal="center" vertical="center" wrapText="1"/>
    </xf>
    <xf numFmtId="0" fontId="38" fillId="0" borderId="47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39" fillId="0" borderId="51" xfId="0" applyFont="1" applyBorder="1" applyAlignment="1">
      <alignment vertical="center"/>
    </xf>
    <xf numFmtId="0" fontId="11" fillId="0" borderId="61" xfId="0" applyFont="1" applyBorder="1" applyAlignment="1">
      <alignment horizontal="right"/>
    </xf>
    <xf numFmtId="3" fontId="31" fillId="0" borderId="7" xfId="0" applyNumberFormat="1" applyFont="1" applyBorder="1" applyAlignment="1">
      <alignment horizontal="center" vertical="center"/>
    </xf>
    <xf numFmtId="3" fontId="30" fillId="0" borderId="10" xfId="0" applyNumberFormat="1" applyFont="1" applyBorder="1" applyAlignment="1">
      <alignment horizontal="center" vertical="center"/>
    </xf>
    <xf numFmtId="3" fontId="31" fillId="0" borderId="0" xfId="0" applyNumberFormat="1" applyFont="1" applyBorder="1" applyAlignment="1">
      <alignment horizontal="center" vertical="center"/>
    </xf>
    <xf numFmtId="0" fontId="31" fillId="0" borderId="0" xfId="0" applyFont="1"/>
    <xf numFmtId="3" fontId="31" fillId="0" borderId="46" xfId="0" applyNumberFormat="1" applyFont="1" applyBorder="1"/>
    <xf numFmtId="3" fontId="30" fillId="0" borderId="46" xfId="0" applyNumberFormat="1" applyFont="1" applyBorder="1" applyAlignment="1">
      <alignment horizontal="center" vertical="center"/>
    </xf>
    <xf numFmtId="3" fontId="31" fillId="0" borderId="0" xfId="0" applyNumberFormat="1" applyFont="1" applyBorder="1"/>
    <xf numFmtId="3" fontId="30" fillId="0" borderId="23" xfId="0" applyNumberFormat="1" applyFont="1" applyBorder="1" applyAlignment="1">
      <alignment horizontal="center" vertical="center"/>
    </xf>
    <xf numFmtId="0" fontId="0" fillId="0" borderId="0" xfId="0" applyFill="1"/>
    <xf numFmtId="165" fontId="17" fillId="0" borderId="25" xfId="0" applyNumberFormat="1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61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9" fontId="9" fillId="0" borderId="18" xfId="0" applyNumberFormat="1" applyFont="1" applyBorder="1" applyAlignment="1">
      <alignment vertical="center"/>
    </xf>
    <xf numFmtId="10" fontId="9" fillId="0" borderId="61" xfId="0" applyNumberFormat="1" applyFont="1" applyBorder="1" applyAlignment="1">
      <alignment vertical="center"/>
    </xf>
    <xf numFmtId="4" fontId="16" fillId="0" borderId="19" xfId="0" applyNumberFormat="1" applyFont="1" applyBorder="1" applyAlignment="1">
      <alignment vertical="center"/>
    </xf>
    <xf numFmtId="0" fontId="11" fillId="0" borderId="61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10" fontId="17" fillId="0" borderId="19" xfId="0" applyNumberFormat="1" applyFont="1" applyBorder="1" applyAlignment="1">
      <alignment vertical="center"/>
    </xf>
    <xf numFmtId="10" fontId="11" fillId="0" borderId="61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166" fontId="11" fillId="0" borderId="61" xfId="0" applyNumberFormat="1" applyFont="1" applyBorder="1" applyAlignment="1">
      <alignment vertical="center"/>
    </xf>
    <xf numFmtId="10" fontId="16" fillId="0" borderId="19" xfId="0" applyNumberFormat="1" applyFont="1" applyBorder="1" applyAlignment="1">
      <alignment vertical="center"/>
    </xf>
    <xf numFmtId="4" fontId="11" fillId="0" borderId="61" xfId="0" applyNumberFormat="1" applyFont="1" applyBorder="1" applyAlignment="1">
      <alignment vertical="center"/>
    </xf>
    <xf numFmtId="4" fontId="16" fillId="0" borderId="61" xfId="0" applyNumberFormat="1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170" fontId="48" fillId="0" borderId="61" xfId="0" applyNumberFormat="1" applyFont="1" applyBorder="1" applyAlignment="1">
      <alignment vertical="center"/>
    </xf>
    <xf numFmtId="0" fontId="48" fillId="0" borderId="19" xfId="0" applyFont="1" applyBorder="1" applyAlignment="1">
      <alignment vertical="center"/>
    </xf>
    <xf numFmtId="0" fontId="16" fillId="0" borderId="61" xfId="0" applyFont="1" applyBorder="1" applyAlignment="1">
      <alignment vertical="center"/>
    </xf>
    <xf numFmtId="0" fontId="48" fillId="0" borderId="18" xfId="0" applyFont="1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26" xfId="0" applyBorder="1" applyAlignment="1">
      <alignment vertical="center"/>
    </xf>
    <xf numFmtId="9" fontId="7" fillId="0" borderId="18" xfId="0" applyNumberFormat="1" applyFont="1" applyBorder="1" applyAlignment="1">
      <alignment horizontal="right" vertical="center"/>
    </xf>
    <xf numFmtId="10" fontId="7" fillId="0" borderId="7" xfId="0" applyNumberFormat="1" applyFont="1" applyBorder="1" applyAlignment="1">
      <alignment horizontal="right" vertical="center"/>
    </xf>
    <xf numFmtId="9" fontId="47" fillId="0" borderId="61" xfId="0" applyNumberFormat="1" applyFont="1" applyBorder="1" applyAlignment="1">
      <alignment horizontal="right"/>
    </xf>
    <xf numFmtId="169" fontId="48" fillId="0" borderId="18" xfId="0" applyNumberFormat="1" applyFont="1" applyBorder="1" applyAlignment="1">
      <alignment horizontal="right" vertical="center"/>
    </xf>
    <xf numFmtId="4" fontId="7" fillId="0" borderId="18" xfId="0" applyNumberFormat="1" applyFont="1" applyFill="1" applyBorder="1" applyAlignment="1">
      <alignment horizontal="right" vertical="center"/>
    </xf>
    <xf numFmtId="4" fontId="7" fillId="0" borderId="7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30" fillId="0" borderId="54" xfId="0" applyFont="1" applyFill="1" applyBorder="1" applyAlignment="1">
      <alignment horizontal="center" vertical="center"/>
    </xf>
    <xf numFmtId="0" fontId="30" fillId="0" borderId="67" xfId="0" applyFont="1" applyFill="1" applyBorder="1" applyAlignment="1">
      <alignment horizontal="center" vertical="center"/>
    </xf>
    <xf numFmtId="4" fontId="30" fillId="0" borderId="18" xfId="0" applyNumberFormat="1" applyFont="1" applyFill="1" applyBorder="1" applyAlignment="1">
      <alignment horizontal="center" vertical="center"/>
    </xf>
    <xf numFmtId="4" fontId="30" fillId="0" borderId="7" xfId="0" applyNumberFormat="1" applyFont="1" applyFill="1" applyBorder="1" applyAlignment="1">
      <alignment horizontal="center" vertical="center"/>
    </xf>
    <xf numFmtId="4" fontId="30" fillId="0" borderId="52" xfId="0" applyNumberFormat="1" applyFont="1" applyFill="1" applyBorder="1" applyAlignment="1">
      <alignment horizontal="center" vertical="center"/>
    </xf>
    <xf numFmtId="4" fontId="30" fillId="0" borderId="53" xfId="0" applyNumberFormat="1" applyFont="1" applyFill="1" applyBorder="1" applyAlignment="1">
      <alignment horizontal="center" vertical="center"/>
    </xf>
    <xf numFmtId="3" fontId="30" fillId="0" borderId="23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horizontal="center" vertical="center"/>
    </xf>
    <xf numFmtId="4" fontId="14" fillId="0" borderId="46" xfId="0" applyNumberFormat="1" applyFont="1" applyFill="1" applyBorder="1" applyAlignment="1">
      <alignment horizontal="center" vertical="center"/>
    </xf>
    <xf numFmtId="4" fontId="26" fillId="0" borderId="46" xfId="0" applyNumberFormat="1" applyFont="1" applyFill="1" applyBorder="1" applyAlignment="1">
      <alignment horizontal="center" vertical="center"/>
    </xf>
    <xf numFmtId="4" fontId="14" fillId="0" borderId="23" xfId="0" applyNumberFormat="1" applyFont="1" applyFill="1" applyBorder="1" applyAlignment="1">
      <alignment horizontal="center" vertical="center"/>
    </xf>
    <xf numFmtId="4" fontId="38" fillId="0" borderId="48" xfId="0" applyNumberFormat="1" applyFont="1" applyBorder="1" applyAlignment="1">
      <alignment horizontal="right" vertical="center"/>
    </xf>
    <xf numFmtId="4" fontId="38" fillId="0" borderId="48" xfId="0" applyNumberFormat="1" applyFont="1" applyFill="1" applyBorder="1" applyAlignment="1">
      <alignment horizontal="right" vertical="center"/>
    </xf>
    <xf numFmtId="0" fontId="42" fillId="0" borderId="0" xfId="0" applyFont="1" applyAlignment="1">
      <alignment horizontal="right"/>
    </xf>
    <xf numFmtId="4" fontId="38" fillId="0" borderId="67" xfId="0" applyNumberFormat="1" applyFont="1" applyFill="1" applyBorder="1" applyAlignment="1">
      <alignment horizontal="right" vertical="center"/>
    </xf>
    <xf numFmtId="4" fontId="38" fillId="0" borderId="0" xfId="14" applyNumberFormat="1" applyFont="1" applyAlignment="1">
      <alignment horizontal="right" vertical="center"/>
    </xf>
    <xf numFmtId="4" fontId="52" fillId="0" borderId="46" xfId="0" applyNumberFormat="1" applyFont="1" applyFill="1" applyBorder="1" applyAlignment="1" applyProtection="1">
      <alignment horizontal="right" vertical="center" wrapText="1"/>
      <protection hidden="1"/>
    </xf>
    <xf numFmtId="4" fontId="52" fillId="0" borderId="46" xfId="0" applyNumberFormat="1" applyFont="1" applyFill="1" applyBorder="1" applyAlignment="1" applyProtection="1">
      <alignment horizontal="right" vertical="center"/>
      <protection locked="0"/>
    </xf>
    <xf numFmtId="4" fontId="38" fillId="0" borderId="46" xfId="0" applyNumberFormat="1" applyFont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 wrapText="1"/>
    </xf>
    <xf numFmtId="4" fontId="38" fillId="0" borderId="23" xfId="0" applyNumberFormat="1" applyFont="1" applyFill="1" applyBorder="1" applyAlignment="1" applyProtection="1">
      <alignment horizontal="right" vertical="center"/>
      <protection locked="0"/>
    </xf>
    <xf numFmtId="4" fontId="54" fillId="0" borderId="7" xfId="0" applyNumberFormat="1" applyFont="1" applyFill="1" applyBorder="1" applyAlignment="1" applyProtection="1">
      <alignment horizontal="center" vertical="center" wrapText="1"/>
      <protection hidden="1"/>
    </xf>
    <xf numFmtId="4" fontId="38" fillId="0" borderId="48" xfId="0" applyNumberFormat="1" applyFont="1" applyFill="1" applyBorder="1" applyAlignment="1">
      <alignment horizontal="right" vertical="center"/>
    </xf>
    <xf numFmtId="9" fontId="4" fillId="0" borderId="18" xfId="0" applyNumberFormat="1" applyFont="1" applyBorder="1" applyAlignment="1">
      <alignment horizontal="right" vertical="center"/>
    </xf>
    <xf numFmtId="4" fontId="31" fillId="0" borderId="67" xfId="0" applyNumberFormat="1" applyFont="1" applyFill="1" applyBorder="1" applyAlignment="1">
      <alignment horizontal="center" vertical="center"/>
    </xf>
    <xf numFmtId="2" fontId="26" fillId="0" borderId="18" xfId="0" applyNumberFormat="1" applyFont="1" applyBorder="1" applyAlignment="1">
      <alignment horizontal="center" vertical="center"/>
    </xf>
    <xf numFmtId="4" fontId="4" fillId="0" borderId="48" xfId="0" applyNumberFormat="1" applyFont="1" applyFill="1" applyBorder="1" applyAlignment="1">
      <alignment horizontal="right" vertical="center"/>
    </xf>
    <xf numFmtId="4" fontId="31" fillId="0" borderId="67" xfId="0" applyNumberFormat="1" applyFont="1" applyFill="1" applyBorder="1" applyAlignment="1">
      <alignment horizontal="right" vertical="center"/>
    </xf>
    <xf numFmtId="4" fontId="38" fillId="0" borderId="48" xfId="0" applyNumberFormat="1" applyFont="1" applyFill="1" applyBorder="1" applyAlignment="1">
      <alignment horizontal="right" vertical="center"/>
    </xf>
    <xf numFmtId="4" fontId="38" fillId="0" borderId="7" xfId="14" applyNumberFormat="1" applyFont="1" applyBorder="1" applyAlignment="1">
      <alignment horizontal="right" vertical="center"/>
    </xf>
    <xf numFmtId="4" fontId="49" fillId="0" borderId="67" xfId="0" applyNumberFormat="1" applyFont="1" applyBorder="1" applyAlignment="1">
      <alignment horizontal="right" vertical="center"/>
    </xf>
    <xf numFmtId="0" fontId="0" fillId="0" borderId="35" xfId="0" applyFill="1" applyBorder="1" applyAlignment="1">
      <alignment horizontal="center" vertical="center"/>
    </xf>
    <xf numFmtId="3" fontId="30" fillId="0" borderId="40" xfId="0" applyNumberFormat="1" applyFont="1" applyFill="1" applyBorder="1" applyAlignment="1">
      <alignment horizontal="center" vertical="center"/>
    </xf>
    <xf numFmtId="3" fontId="30" fillId="0" borderId="0" xfId="0" applyNumberFormat="1" applyFont="1" applyFill="1" applyBorder="1" applyAlignment="1">
      <alignment horizontal="center" vertical="center"/>
    </xf>
    <xf numFmtId="3" fontId="31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right" vertical="center"/>
    </xf>
    <xf numFmtId="4" fontId="30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4" fontId="31" fillId="0" borderId="67" xfId="0" applyNumberFormat="1" applyFont="1" applyFill="1" applyBorder="1" applyAlignment="1">
      <alignment horizontal="right" vertical="center"/>
    </xf>
    <xf numFmtId="4" fontId="38" fillId="0" borderId="48" xfId="0" applyNumberFormat="1" applyFont="1" applyFill="1" applyBorder="1" applyAlignment="1">
      <alignment horizontal="right" vertical="center"/>
    </xf>
    <xf numFmtId="4" fontId="31" fillId="0" borderId="67" xfId="0" applyNumberFormat="1" applyFont="1" applyFill="1" applyBorder="1" applyAlignment="1">
      <alignment horizontal="right" vertical="center"/>
    </xf>
    <xf numFmtId="4" fontId="53" fillId="0" borderId="67" xfId="0" applyNumberFormat="1" applyFont="1" applyBorder="1" applyAlignment="1" applyProtection="1">
      <alignment horizontal="right" vertical="center" wrapText="1"/>
      <protection hidden="1"/>
    </xf>
    <xf numFmtId="4" fontId="53" fillId="0" borderId="67" xfId="0" applyNumberFormat="1" applyFont="1" applyBorder="1" applyAlignment="1" applyProtection="1">
      <alignment horizontal="right" vertical="center"/>
      <protection locked="0"/>
    </xf>
    <xf numFmtId="4" fontId="31" fillId="0" borderId="67" xfId="0" applyNumberFormat="1" applyFont="1" applyFill="1" applyBorder="1" applyAlignment="1">
      <alignment horizontal="right" vertical="top"/>
    </xf>
    <xf numFmtId="4" fontId="42" fillId="0" borderId="67" xfId="0" applyNumberFormat="1" applyFont="1" applyFill="1" applyBorder="1"/>
    <xf numFmtId="4" fontId="42" fillId="0" borderId="66" xfId="0" applyNumberFormat="1" applyFont="1" applyFill="1" applyBorder="1" applyAlignment="1">
      <alignment horizontal="right" vertical="center"/>
    </xf>
    <xf numFmtId="4" fontId="2" fillId="0" borderId="67" xfId="0" applyNumberFormat="1" applyFont="1" applyFill="1" applyBorder="1" applyAlignment="1" applyProtection="1">
      <alignment horizontal="right" vertical="center"/>
      <protection locked="0"/>
    </xf>
    <xf numFmtId="4" fontId="2" fillId="0" borderId="67" xfId="0" applyNumberFormat="1" applyFont="1" applyBorder="1" applyAlignment="1">
      <alignment horizontal="right"/>
    </xf>
    <xf numFmtId="4" fontId="42" fillId="0" borderId="75" xfId="0" applyNumberFormat="1" applyFont="1" applyFill="1" applyBorder="1"/>
    <xf numFmtId="4" fontId="0" fillId="0" borderId="67" xfId="0" applyNumberFormat="1" applyFont="1" applyBorder="1"/>
    <xf numFmtId="4" fontId="26" fillId="0" borderId="48" xfId="0" applyNumberFormat="1" applyFont="1" applyFill="1" applyBorder="1" applyAlignment="1">
      <alignment horizontal="center" vertical="center"/>
    </xf>
    <xf numFmtId="4" fontId="26" fillId="0" borderId="49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56" fillId="0" borderId="0" xfId="0" applyFont="1" applyFill="1" applyAlignment="1">
      <alignment vertical="center"/>
    </xf>
    <xf numFmtId="0" fontId="26" fillId="0" borderId="2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vertical="center"/>
    </xf>
    <xf numFmtId="0" fontId="25" fillId="0" borderId="6" xfId="0" applyFont="1" applyFill="1" applyBorder="1" applyAlignment="1">
      <alignment vertical="center"/>
    </xf>
    <xf numFmtId="0" fontId="42" fillId="0" borderId="6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vertical="center"/>
    </xf>
    <xf numFmtId="0" fontId="26" fillId="0" borderId="9" xfId="0" applyFont="1" applyFill="1" applyBorder="1" applyAlignment="1">
      <alignment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57" fillId="0" borderId="9" xfId="0" applyFont="1" applyFill="1" applyBorder="1" applyAlignment="1">
      <alignment horizontal="center" vertical="center"/>
    </xf>
    <xf numFmtId="0" fontId="58" fillId="0" borderId="9" xfId="0" applyFont="1" applyFill="1" applyBorder="1" applyAlignment="1">
      <alignment horizontal="center" vertical="center"/>
    </xf>
    <xf numFmtId="0" fontId="58" fillId="0" borderId="10" xfId="0" applyFont="1" applyFill="1" applyBorder="1" applyAlignment="1">
      <alignment horizontal="center" vertical="center"/>
    </xf>
    <xf numFmtId="4" fontId="31" fillId="0" borderId="64" xfId="0" applyNumberFormat="1" applyFont="1" applyFill="1" applyBorder="1" applyAlignment="1">
      <alignment horizontal="right" vertical="center"/>
    </xf>
    <xf numFmtId="0" fontId="31" fillId="0" borderId="66" xfId="0" applyFont="1" applyFill="1" applyBorder="1" applyAlignment="1">
      <alignment horizontal="right" vertical="center"/>
    </xf>
    <xf numFmtId="4" fontId="31" fillId="0" borderId="67" xfId="0" applyNumberFormat="1" applyFont="1" applyFill="1" applyBorder="1" applyAlignment="1">
      <alignment horizontal="right" vertical="center"/>
    </xf>
    <xf numFmtId="0" fontId="43" fillId="0" borderId="1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center"/>
    </xf>
    <xf numFmtId="0" fontId="31" fillId="0" borderId="42" xfId="0" applyFont="1" applyFill="1" applyBorder="1" applyAlignment="1">
      <alignment horizontal="center" vertical="center"/>
    </xf>
    <xf numFmtId="0" fontId="30" fillId="0" borderId="48" xfId="0" applyFont="1" applyFill="1" applyBorder="1" applyAlignment="1">
      <alignment horizontal="center" vertical="center"/>
    </xf>
    <xf numFmtId="0" fontId="31" fillId="0" borderId="47" xfId="0" applyFont="1" applyFill="1" applyBorder="1" applyAlignment="1">
      <alignment horizontal="center" vertical="center"/>
    </xf>
    <xf numFmtId="0" fontId="31" fillId="0" borderId="57" xfId="0" applyFont="1" applyFill="1" applyBorder="1" applyAlignment="1">
      <alignment horizontal="center" vertical="center"/>
    </xf>
    <xf numFmtId="0" fontId="30" fillId="0" borderId="55" xfId="0" applyFont="1" applyFill="1" applyBorder="1" applyAlignment="1">
      <alignment horizontal="center" vertical="center" wrapText="1"/>
    </xf>
    <xf numFmtId="0" fontId="31" fillId="0" borderId="36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4" fontId="31" fillId="0" borderId="48" xfId="0" applyNumberFormat="1" applyFont="1" applyFill="1" applyBorder="1" applyAlignment="1">
      <alignment horizontal="right" vertical="center" wrapText="1"/>
    </xf>
    <xf numFmtId="0" fontId="31" fillId="0" borderId="49" xfId="0" applyFont="1" applyFill="1" applyBorder="1" applyAlignment="1">
      <alignment horizontal="right" vertical="center"/>
    </xf>
    <xf numFmtId="4" fontId="31" fillId="0" borderId="48" xfId="0" applyNumberFormat="1" applyFont="1" applyFill="1" applyBorder="1" applyAlignment="1">
      <alignment horizontal="right" vertical="center"/>
    </xf>
    <xf numFmtId="0" fontId="31" fillId="0" borderId="47" xfId="0" applyFont="1" applyFill="1" applyBorder="1" applyAlignment="1">
      <alignment horizontal="right" vertical="center"/>
    </xf>
    <xf numFmtId="0" fontId="26" fillId="0" borderId="21" xfId="0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3" fontId="30" fillId="0" borderId="21" xfId="0" applyNumberFormat="1" applyFont="1" applyFill="1" applyBorder="1" applyAlignment="1">
      <alignment horizontal="center" vertical="center"/>
    </xf>
    <xf numFmtId="3" fontId="31" fillId="0" borderId="24" xfId="0" applyNumberFormat="1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26" fillId="0" borderId="43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left" vertical="center"/>
    </xf>
    <xf numFmtId="3" fontId="38" fillId="0" borderId="67" xfId="0" applyNumberFormat="1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3" fontId="31" fillId="0" borderId="46" xfId="0" applyNumberFormat="1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horizontal="left" vertical="center"/>
    </xf>
    <xf numFmtId="0" fontId="26" fillId="0" borderId="49" xfId="0" applyFont="1" applyFill="1" applyBorder="1" applyAlignment="1">
      <alignment horizontal="left" vertical="center"/>
    </xf>
    <xf numFmtId="4" fontId="26" fillId="0" borderId="37" xfId="0" applyNumberFormat="1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4" fontId="13" fillId="0" borderId="64" xfId="0" applyNumberFormat="1" applyFont="1" applyFill="1" applyBorder="1" applyAlignment="1">
      <alignment horizontal="center" vertical="center"/>
    </xf>
    <xf numFmtId="4" fontId="13" fillId="0" borderId="66" xfId="0" applyNumberFormat="1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3" fontId="31" fillId="0" borderId="37" xfId="0" applyNumberFormat="1" applyFont="1" applyFill="1" applyBorder="1" applyAlignment="1">
      <alignment horizontal="center" vertical="center" wrapText="1"/>
    </xf>
    <xf numFmtId="3" fontId="31" fillId="0" borderId="38" xfId="0" applyNumberFormat="1" applyFont="1" applyFill="1" applyBorder="1" applyAlignment="1">
      <alignment horizontal="center" vertical="center" wrapText="1"/>
    </xf>
    <xf numFmtId="3" fontId="31" fillId="0" borderId="39" xfId="0" applyNumberFormat="1" applyFont="1" applyFill="1" applyBorder="1" applyAlignment="1">
      <alignment horizontal="center" vertical="center" wrapText="1"/>
    </xf>
    <xf numFmtId="3" fontId="31" fillId="0" borderId="20" xfId="0" applyNumberFormat="1" applyFont="1" applyFill="1" applyBorder="1" applyAlignment="1">
      <alignment horizontal="center" vertical="center" wrapText="1"/>
    </xf>
    <xf numFmtId="3" fontId="31" fillId="0" borderId="40" xfId="0" applyNumberFormat="1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 wrapText="1"/>
    </xf>
    <xf numFmtId="0" fontId="30" fillId="0" borderId="41" xfId="0" applyFont="1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/>
    </xf>
    <xf numFmtId="0" fontId="43" fillId="0" borderId="48" xfId="0" applyFont="1" applyFill="1" applyBorder="1" applyAlignment="1">
      <alignment horizontal="center" vertical="center"/>
    </xf>
    <xf numFmtId="0" fontId="43" fillId="0" borderId="49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4" fontId="12" fillId="0" borderId="64" xfId="0" applyNumberFormat="1" applyFont="1" applyFill="1" applyBorder="1" applyAlignment="1">
      <alignment horizontal="center" vertical="center"/>
    </xf>
    <xf numFmtId="4" fontId="12" fillId="0" borderId="66" xfId="0" applyNumberFormat="1" applyFont="1" applyFill="1" applyBorder="1" applyAlignment="1">
      <alignment horizontal="center" vertical="center"/>
    </xf>
    <xf numFmtId="4" fontId="14" fillId="0" borderId="49" xfId="0" applyNumberFormat="1" applyFont="1" applyFill="1" applyBorder="1" applyAlignment="1">
      <alignment horizontal="center" vertical="center"/>
    </xf>
    <xf numFmtId="4" fontId="0" fillId="0" borderId="64" xfId="0" applyNumberFormat="1" applyFill="1" applyBorder="1" applyAlignment="1">
      <alignment horizontal="center" vertical="center"/>
    </xf>
    <xf numFmtId="4" fontId="0" fillId="0" borderId="66" xfId="0" applyNumberFormat="1" applyFill="1" applyBorder="1" applyAlignment="1">
      <alignment horizontal="center" vertical="center"/>
    </xf>
    <xf numFmtId="4" fontId="46" fillId="0" borderId="48" xfId="0" applyNumberFormat="1" applyFont="1" applyBorder="1" applyAlignment="1">
      <alignment horizontal="right" vertical="center"/>
    </xf>
    <xf numFmtId="0" fontId="42" fillId="0" borderId="47" xfId="0" applyFont="1" applyBorder="1" applyAlignment="1">
      <alignment horizontal="right" vertical="center"/>
    </xf>
    <xf numFmtId="0" fontId="26" fillId="0" borderId="1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3" fillId="0" borderId="48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4" fontId="42" fillId="0" borderId="64" xfId="0" applyNumberFormat="1" applyFont="1" applyBorder="1" applyAlignment="1">
      <alignment vertical="center"/>
    </xf>
    <xf numFmtId="0" fontId="42" fillId="0" borderId="65" xfId="0" applyFont="1" applyBorder="1" applyAlignment="1">
      <alignment vertical="center"/>
    </xf>
    <xf numFmtId="4" fontId="31" fillId="0" borderId="48" xfId="0" applyNumberFormat="1" applyFont="1" applyBorder="1" applyAlignment="1">
      <alignment horizontal="right" vertical="center" wrapText="1"/>
    </xf>
    <xf numFmtId="0" fontId="31" fillId="0" borderId="49" xfId="0" applyFont="1" applyBorder="1" applyAlignment="1">
      <alignment horizontal="right" vertical="center"/>
    </xf>
    <xf numFmtId="4" fontId="31" fillId="0" borderId="48" xfId="0" applyNumberFormat="1" applyFont="1" applyBorder="1" applyAlignment="1">
      <alignment horizontal="right" vertical="center"/>
    </xf>
    <xf numFmtId="0" fontId="31" fillId="0" borderId="47" xfId="0" applyFont="1" applyBorder="1" applyAlignment="1">
      <alignment horizontal="right" vertical="center"/>
    </xf>
    <xf numFmtId="4" fontId="29" fillId="0" borderId="58" xfId="0" applyNumberFormat="1" applyFont="1" applyBorder="1" applyAlignment="1">
      <alignment horizontal="right" vertical="center" wrapText="1"/>
    </xf>
    <xf numFmtId="0" fontId="0" fillId="0" borderId="56" xfId="0" applyBorder="1" applyAlignment="1">
      <alignment horizontal="right" vertical="center"/>
    </xf>
    <xf numFmtId="4" fontId="0" fillId="0" borderId="58" xfId="0" applyNumberFormat="1" applyBorder="1" applyAlignment="1">
      <alignment horizontal="right" vertical="center"/>
    </xf>
    <xf numFmtId="4" fontId="0" fillId="0" borderId="59" xfId="0" applyNumberFormat="1" applyBorder="1" applyAlignment="1">
      <alignment horizontal="right" vertical="center"/>
    </xf>
    <xf numFmtId="4" fontId="0" fillId="0" borderId="56" xfId="0" applyNumberFormat="1" applyBorder="1" applyAlignment="1">
      <alignment horizontal="right" vertical="center"/>
    </xf>
    <xf numFmtId="4" fontId="48" fillId="0" borderId="72" xfId="0" applyNumberFormat="1" applyFont="1" applyBorder="1" applyAlignment="1">
      <alignment horizontal="right" vertical="center"/>
    </xf>
    <xf numFmtId="4" fontId="48" fillId="0" borderId="70" xfId="0" applyNumberFormat="1" applyFont="1" applyBorder="1" applyAlignment="1">
      <alignment horizontal="right" vertical="center"/>
    </xf>
    <xf numFmtId="4" fontId="51" fillId="0" borderId="69" xfId="0" applyNumberFormat="1" applyFont="1" applyBorder="1" applyAlignment="1">
      <alignment horizontal="right" vertical="center"/>
    </xf>
    <xf numFmtId="4" fontId="42" fillId="0" borderId="37" xfId="0" applyNumberFormat="1" applyFont="1" applyBorder="1" applyAlignment="1">
      <alignment vertical="center"/>
    </xf>
    <xf numFmtId="0" fontId="42" fillId="0" borderId="1" xfId="0" applyFont="1" applyBorder="1" applyAlignment="1">
      <alignment vertical="center"/>
    </xf>
    <xf numFmtId="4" fontId="31" fillId="0" borderId="70" xfId="0" applyNumberFormat="1" applyFont="1" applyBorder="1" applyAlignment="1">
      <alignment horizontal="right" vertical="center"/>
    </xf>
    <xf numFmtId="4" fontId="31" fillId="0" borderId="19" xfId="0" applyNumberFormat="1" applyFont="1" applyBorder="1" applyAlignment="1">
      <alignment horizontal="right" vertical="center"/>
    </xf>
    <xf numFmtId="167" fontId="31" fillId="0" borderId="30" xfId="0" applyNumberFormat="1" applyFont="1" applyBorder="1" applyAlignment="1">
      <alignment horizontal="right" vertical="center"/>
    </xf>
    <xf numFmtId="167" fontId="31" fillId="0" borderId="62" xfId="0" applyNumberFormat="1" applyFont="1" applyBorder="1" applyAlignment="1">
      <alignment horizontal="right" vertical="center"/>
    </xf>
    <xf numFmtId="172" fontId="2" fillId="0" borderId="72" xfId="0" applyNumberFormat="1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63" xfId="0" applyFont="1" applyBorder="1" applyAlignment="1">
      <alignment horizontal="right" vertical="center"/>
    </xf>
    <xf numFmtId="4" fontId="2" fillId="0" borderId="70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70" xfId="0" applyFont="1" applyBorder="1" applyAlignment="1">
      <alignment horizontal="right" vertical="center"/>
    </xf>
    <xf numFmtId="4" fontId="4" fillId="0" borderId="70" xfId="0" applyNumberFormat="1" applyFont="1" applyFill="1" applyBorder="1" applyAlignment="1">
      <alignment horizontal="right" vertical="center"/>
    </xf>
    <xf numFmtId="4" fontId="4" fillId="0" borderId="19" xfId="0" applyNumberFormat="1" applyFont="1" applyFill="1" applyBorder="1" applyAlignment="1">
      <alignment horizontal="right" vertical="center"/>
    </xf>
    <xf numFmtId="4" fontId="0" fillId="0" borderId="70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171" fontId="48" fillId="0" borderId="17" xfId="0" applyNumberFormat="1" applyFont="1" applyBorder="1" applyAlignment="1">
      <alignment horizontal="right" vertical="center"/>
    </xf>
    <xf numFmtId="4" fontId="48" fillId="0" borderId="29" xfId="0" applyNumberFormat="1" applyFont="1" applyBorder="1" applyAlignment="1">
      <alignment horizontal="right" vertical="center"/>
    </xf>
    <xf numFmtId="4" fontId="31" fillId="0" borderId="45" xfId="0" applyNumberFormat="1" applyFont="1" applyBorder="1" applyAlignment="1">
      <alignment horizontal="right" vertical="center" wrapText="1"/>
    </xf>
    <xf numFmtId="0" fontId="31" fillId="0" borderId="19" xfId="0" applyFont="1" applyBorder="1" applyAlignment="1">
      <alignment horizontal="right" vertical="center"/>
    </xf>
    <xf numFmtId="4" fontId="31" fillId="0" borderId="58" xfId="0" applyNumberFormat="1" applyFont="1" applyBorder="1" applyAlignment="1">
      <alignment horizontal="right" vertical="center" wrapText="1"/>
    </xf>
    <xf numFmtId="0" fontId="31" fillId="0" borderId="59" xfId="0" applyFont="1" applyBorder="1" applyAlignment="1">
      <alignment horizontal="right" vertical="center"/>
    </xf>
    <xf numFmtId="4" fontId="0" fillId="0" borderId="71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4" fontId="4" fillId="0" borderId="17" xfId="0" applyNumberFormat="1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4" fontId="0" fillId="0" borderId="30" xfId="0" applyNumberFormat="1" applyBorder="1" applyAlignment="1">
      <alignment horizontal="right" vertical="center"/>
    </xf>
    <xf numFmtId="0" fontId="0" fillId="0" borderId="62" xfId="0" applyBorder="1" applyAlignment="1">
      <alignment horizontal="right" vertical="center"/>
    </xf>
    <xf numFmtId="4" fontId="40" fillId="0" borderId="61" xfId="0" applyNumberFormat="1" applyFont="1" applyBorder="1" applyAlignment="1">
      <alignment horizontal="right" vertical="center"/>
    </xf>
    <xf numFmtId="4" fontId="2" fillId="0" borderId="73" xfId="0" applyNumberFormat="1" applyFont="1" applyBorder="1" applyAlignment="1">
      <alignment horizontal="right" vertical="center"/>
    </xf>
    <xf numFmtId="0" fontId="2" fillId="0" borderId="74" xfId="0" applyFont="1" applyBorder="1" applyAlignment="1">
      <alignment horizontal="right" vertical="center"/>
    </xf>
    <xf numFmtId="4" fontId="1" fillId="0" borderId="70" xfId="0" applyNumberFormat="1" applyFont="1" applyBorder="1" applyAlignment="1">
      <alignment horizontal="right" vertical="center"/>
    </xf>
    <xf numFmtId="4" fontId="1" fillId="0" borderId="19" xfId="0" applyNumberFormat="1" applyFont="1" applyBorder="1" applyAlignment="1">
      <alignment horizontal="right" vertical="center"/>
    </xf>
    <xf numFmtId="4" fontId="55" fillId="0" borderId="61" xfId="0" applyNumberFormat="1" applyFont="1" applyBorder="1" applyAlignment="1">
      <alignment horizontal="right" vertical="center"/>
    </xf>
    <xf numFmtId="0" fontId="26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" fontId="31" fillId="0" borderId="13" xfId="0" applyNumberFormat="1" applyFont="1" applyBorder="1" applyAlignment="1">
      <alignment horizontal="right" vertical="center"/>
    </xf>
    <xf numFmtId="4" fontId="31" fillId="0" borderId="14" xfId="0" applyNumberFormat="1" applyFont="1" applyBorder="1" applyAlignment="1">
      <alignment horizontal="right" vertical="center"/>
    </xf>
    <xf numFmtId="4" fontId="31" fillId="0" borderId="68" xfId="0" applyNumberFormat="1" applyFont="1" applyBorder="1" applyAlignment="1">
      <alignment horizontal="right" vertical="center"/>
    </xf>
    <xf numFmtId="4" fontId="29" fillId="0" borderId="16" xfId="0" applyNumberFormat="1" applyFont="1" applyBorder="1" applyAlignment="1">
      <alignment horizontal="right" vertical="center" wrapText="1"/>
    </xf>
    <xf numFmtId="0" fontId="0" fillId="0" borderId="44" xfId="0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4" fontId="0" fillId="0" borderId="63" xfId="0" applyNumberFormat="1" applyBorder="1" applyAlignment="1">
      <alignment horizontal="right" vertical="center"/>
    </xf>
    <xf numFmtId="4" fontId="0" fillId="0" borderId="44" xfId="0" applyNumberFormat="1" applyBorder="1" applyAlignment="1">
      <alignment horizontal="right" vertical="center"/>
    </xf>
    <xf numFmtId="0" fontId="26" fillId="0" borderId="37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4" fontId="31" fillId="0" borderId="19" xfId="0" applyNumberFormat="1" applyFont="1" applyBorder="1" applyAlignment="1">
      <alignment horizontal="right" vertical="center" wrapText="1"/>
    </xf>
    <xf numFmtId="172" fontId="2" fillId="0" borderId="17" xfId="0" applyNumberFormat="1" applyFont="1" applyBorder="1" applyAlignment="1">
      <alignment horizontal="right" vertical="center"/>
    </xf>
    <xf numFmtId="172" fontId="2" fillId="0" borderId="31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4" fontId="2" fillId="0" borderId="31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4" fontId="4" fillId="0" borderId="68" xfId="0" applyNumberFormat="1" applyFont="1" applyBorder="1" applyAlignment="1">
      <alignment horizontal="right" vertical="center"/>
    </xf>
    <xf numFmtId="4" fontId="5" fillId="0" borderId="13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9" fontId="44" fillId="0" borderId="1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vertical="center"/>
    </xf>
    <xf numFmtId="165" fontId="2" fillId="0" borderId="31" xfId="0" applyNumberFormat="1" applyFont="1" applyBorder="1" applyAlignment="1">
      <alignment vertical="center"/>
    </xf>
    <xf numFmtId="165" fontId="2" fillId="0" borderId="70" xfId="0" applyNumberFormat="1" applyFont="1" applyBorder="1" applyAlignment="1">
      <alignment vertical="center"/>
    </xf>
    <xf numFmtId="165" fontId="2" fillId="0" borderId="19" xfId="0" applyNumberFormat="1" applyFont="1" applyBorder="1" applyAlignment="1">
      <alignment vertical="center"/>
    </xf>
    <xf numFmtId="168" fontId="48" fillId="0" borderId="72" xfId="0" applyNumberFormat="1" applyFont="1" applyBorder="1" applyAlignment="1">
      <alignment vertical="center"/>
    </xf>
    <xf numFmtId="4" fontId="31" fillId="0" borderId="70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/>
    </xf>
    <xf numFmtId="3" fontId="31" fillId="0" borderId="46" xfId="0" applyNumberFormat="1" applyFont="1" applyBorder="1" applyAlignment="1">
      <alignment horizontal="center" vertical="center"/>
    </xf>
    <xf numFmtId="3" fontId="53" fillId="0" borderId="67" xfId="0" applyNumberFormat="1" applyFont="1" applyBorder="1" applyAlignment="1">
      <alignment horizontal="center" vertical="center"/>
    </xf>
    <xf numFmtId="3" fontId="31" fillId="0" borderId="67" xfId="0" applyNumberFormat="1" applyFont="1" applyFill="1" applyBorder="1" applyAlignment="1">
      <alignment horizontal="center" vertical="center"/>
    </xf>
    <xf numFmtId="3" fontId="49" fillId="0" borderId="67" xfId="0" applyNumberFormat="1" applyFont="1" applyBorder="1" applyAlignment="1">
      <alignment horizontal="center" vertical="center"/>
    </xf>
    <xf numFmtId="3" fontId="50" fillId="0" borderId="67" xfId="0" applyNumberFormat="1" applyFont="1" applyBorder="1" applyAlignment="1">
      <alignment horizontal="center" vertical="center"/>
    </xf>
    <xf numFmtId="3" fontId="30" fillId="0" borderId="39" xfId="0" applyNumberFormat="1" applyFont="1" applyBorder="1" applyAlignment="1">
      <alignment horizontal="center" vertical="center"/>
    </xf>
    <xf numFmtId="3" fontId="30" fillId="0" borderId="20" xfId="0" applyNumberFormat="1" applyFont="1" applyBorder="1" applyAlignment="1">
      <alignment horizontal="center" vertical="center"/>
    </xf>
    <xf numFmtId="3" fontId="30" fillId="0" borderId="21" xfId="0" applyNumberFormat="1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3" fontId="38" fillId="0" borderId="67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3" fontId="31" fillId="0" borderId="6" xfId="0" applyNumberFormat="1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" fontId="31" fillId="0" borderId="17" xfId="0" applyNumberFormat="1" applyFont="1" applyBorder="1" applyAlignment="1">
      <alignment horizontal="center" vertical="center"/>
    </xf>
    <xf numFmtId="3" fontId="31" fillId="0" borderId="18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31" fillId="0" borderId="64" xfId="0" applyNumberFormat="1" applyFont="1" applyBorder="1" applyAlignment="1">
      <alignment horizontal="center" vertical="center"/>
    </xf>
    <xf numFmtId="3" fontId="31" fillId="0" borderId="65" xfId="0" applyNumberFormat="1" applyFont="1" applyBorder="1" applyAlignment="1">
      <alignment horizontal="center" vertical="center"/>
    </xf>
    <xf numFmtId="3" fontId="31" fillId="0" borderId="66" xfId="0" applyNumberFormat="1" applyFont="1" applyBorder="1" applyAlignment="1">
      <alignment horizontal="center" vertical="center"/>
    </xf>
    <xf numFmtId="3" fontId="30" fillId="0" borderId="46" xfId="0" applyNumberFormat="1" applyFont="1" applyBorder="1" applyAlignment="1">
      <alignment horizontal="center" vertical="center"/>
    </xf>
    <xf numFmtId="3" fontId="28" fillId="0" borderId="65" xfId="0" applyNumberFormat="1" applyFont="1" applyBorder="1" applyAlignment="1">
      <alignment horizontal="center" vertical="center"/>
    </xf>
    <xf numFmtId="3" fontId="26" fillId="0" borderId="65" xfId="0" applyNumberFormat="1" applyFont="1" applyBorder="1" applyAlignment="1">
      <alignment horizontal="center" vertical="center"/>
    </xf>
    <xf numFmtId="3" fontId="28" fillId="0" borderId="64" xfId="0" applyNumberFormat="1" applyFont="1" applyBorder="1" applyAlignment="1">
      <alignment horizontal="center" vertical="center"/>
    </xf>
    <xf numFmtId="3" fontId="0" fillId="0" borderId="66" xfId="0" applyNumberForma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65" xfId="0" applyNumberFormat="1" applyBorder="1" applyAlignment="1">
      <alignment horizontal="center" vertical="center"/>
    </xf>
    <xf numFmtId="4" fontId="38" fillId="0" borderId="48" xfId="0" applyNumberFormat="1" applyFont="1" applyFill="1" applyBorder="1" applyAlignment="1">
      <alignment horizontal="right" vertical="center"/>
    </xf>
    <xf numFmtId="0" fontId="38" fillId="0" borderId="49" xfId="0" applyFont="1" applyBorder="1" applyAlignment="1">
      <alignment horizontal="right" vertical="center"/>
    </xf>
    <xf numFmtId="4" fontId="48" fillId="0" borderId="67" xfId="0" applyNumberFormat="1" applyFont="1" applyBorder="1" applyAlignment="1">
      <alignment horizontal="right" vertical="center"/>
    </xf>
    <xf numFmtId="4" fontId="48" fillId="0" borderId="67" xfId="0" applyNumberFormat="1" applyFont="1" applyBorder="1" applyAlignment="1">
      <alignment horizontal="right" vertical="center" wrapText="1"/>
    </xf>
    <xf numFmtId="4" fontId="0" fillId="0" borderId="48" xfId="0" applyNumberFormat="1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4" fontId="0" fillId="0" borderId="64" xfId="0" applyNumberFormat="1" applyBorder="1" applyAlignment="1">
      <alignment vertical="center"/>
    </xf>
    <xf numFmtId="4" fontId="0" fillId="0" borderId="66" xfId="0" applyNumberFormat="1" applyBorder="1" applyAlignment="1">
      <alignment vertical="center"/>
    </xf>
    <xf numFmtId="4" fontId="10" fillId="0" borderId="64" xfId="0" applyNumberFormat="1" applyFont="1" applyFill="1" applyBorder="1" applyAlignment="1">
      <alignment horizontal="right" vertical="center"/>
    </xf>
    <xf numFmtId="0" fontId="10" fillId="0" borderId="66" xfId="0" applyFont="1" applyBorder="1" applyAlignment="1">
      <alignment horizontal="right" vertical="center"/>
    </xf>
    <xf numFmtId="4" fontId="38" fillId="0" borderId="48" xfId="15" applyNumberFormat="1" applyFont="1" applyBorder="1" applyAlignment="1">
      <alignment horizontal="right" vertical="center"/>
    </xf>
    <xf numFmtId="4" fontId="3" fillId="0" borderId="67" xfId="0" applyNumberFormat="1" applyFont="1" applyBorder="1" applyAlignment="1">
      <alignment horizontal="right" vertical="center"/>
    </xf>
    <xf numFmtId="168" fontId="2" fillId="0" borderId="67" xfId="0" applyNumberFormat="1" applyFont="1" applyBorder="1" applyAlignment="1">
      <alignment vertical="center"/>
    </xf>
    <xf numFmtId="4" fontId="2" fillId="0" borderId="67" xfId="0" applyNumberFormat="1" applyFont="1" applyBorder="1" applyAlignment="1">
      <alignment horizontal="right" vertical="center"/>
    </xf>
    <xf numFmtId="4" fontId="38" fillId="0" borderId="48" xfId="0" applyNumberFormat="1" applyFont="1" applyBorder="1" applyAlignment="1">
      <alignment vertical="center"/>
    </xf>
    <xf numFmtId="4" fontId="38" fillId="0" borderId="49" xfId="0" applyNumberFormat="1" applyFont="1" applyBorder="1" applyAlignment="1">
      <alignment vertical="center"/>
    </xf>
    <xf numFmtId="168" fontId="48" fillId="0" borderId="67" xfId="0" applyNumberFormat="1" applyFont="1" applyBorder="1" applyAlignment="1">
      <alignment vertical="center"/>
    </xf>
    <xf numFmtId="4" fontId="38" fillId="0" borderId="48" xfId="0" applyNumberFormat="1" applyFont="1" applyBorder="1" applyAlignment="1">
      <alignment horizontal="right" vertical="center"/>
    </xf>
    <xf numFmtId="4" fontId="38" fillId="0" borderId="49" xfId="0" applyNumberFormat="1" applyFont="1" applyBorder="1" applyAlignment="1">
      <alignment horizontal="right" vertical="center"/>
    </xf>
    <xf numFmtId="4" fontId="0" fillId="0" borderId="48" xfId="0" applyNumberFormat="1" applyBorder="1" applyAlignment="1">
      <alignment horizontal="center" vertical="center"/>
    </xf>
    <xf numFmtId="4" fontId="0" fillId="0" borderId="49" xfId="0" applyNumberFormat="1" applyBorder="1" applyAlignment="1">
      <alignment horizontal="center" vertical="center"/>
    </xf>
    <xf numFmtId="4" fontId="2" fillId="0" borderId="64" xfId="0" applyNumberFormat="1" applyFont="1" applyFill="1" applyBorder="1" applyAlignment="1">
      <alignment horizontal="right" vertical="center"/>
    </xf>
    <xf numFmtId="0" fontId="2" fillId="0" borderId="66" xfId="0" applyFont="1" applyBorder="1" applyAlignment="1">
      <alignment horizontal="right" vertical="center"/>
    </xf>
    <xf numFmtId="4" fontId="38" fillId="0" borderId="49" xfId="0" applyNumberFormat="1" applyFont="1" applyFill="1" applyBorder="1" applyAlignment="1">
      <alignment horizontal="right" vertical="center"/>
    </xf>
    <xf numFmtId="4" fontId="11" fillId="0" borderId="48" xfId="0" applyNumberFormat="1" applyFont="1" applyFill="1" applyBorder="1" applyAlignment="1">
      <alignment horizontal="right" vertical="center"/>
    </xf>
    <xf numFmtId="0" fontId="11" fillId="0" borderId="49" xfId="0" applyFont="1" applyBorder="1" applyAlignment="1">
      <alignment horizontal="right" vertical="center"/>
    </xf>
    <xf numFmtId="0" fontId="38" fillId="0" borderId="49" xfId="0" applyFont="1" applyBorder="1" applyAlignment="1">
      <alignment vertical="center"/>
    </xf>
    <xf numFmtId="4" fontId="11" fillId="0" borderId="48" xfId="0" applyNumberFormat="1" applyFont="1" applyBorder="1" applyAlignment="1">
      <alignment horizontal="right" vertical="center"/>
    </xf>
    <xf numFmtId="4" fontId="11" fillId="0" borderId="49" xfId="0" applyNumberFormat="1" applyFont="1" applyBorder="1" applyAlignment="1">
      <alignment horizontal="right" vertical="center"/>
    </xf>
    <xf numFmtId="0" fontId="26" fillId="0" borderId="49" xfId="0" applyFont="1" applyBorder="1" applyAlignment="1">
      <alignment horizontal="center" vertical="center"/>
    </xf>
    <xf numFmtId="4" fontId="0" fillId="0" borderId="48" xfId="0" applyNumberFormat="1" applyBorder="1" applyAlignment="1">
      <alignment vertical="center"/>
    </xf>
    <xf numFmtId="0" fontId="0" fillId="0" borderId="49" xfId="0" applyBorder="1" applyAlignment="1">
      <alignment vertical="center"/>
    </xf>
    <xf numFmtId="4" fontId="0" fillId="0" borderId="49" xfId="0" applyNumberFormat="1" applyBorder="1" applyAlignment="1">
      <alignment vertical="center"/>
    </xf>
    <xf numFmtId="4" fontId="2" fillId="0" borderId="64" xfId="0" applyNumberFormat="1" applyFont="1" applyBorder="1" applyAlignment="1">
      <alignment horizontal="right" vertical="center"/>
    </xf>
    <xf numFmtId="4" fontId="2" fillId="0" borderId="66" xfId="0" applyNumberFormat="1" applyFont="1" applyBorder="1" applyAlignment="1">
      <alignment horizontal="right" vertical="center"/>
    </xf>
    <xf numFmtId="4" fontId="0" fillId="0" borderId="49" xfId="0" applyNumberFormat="1" applyBorder="1" applyAlignment="1">
      <alignment horizontal="right" vertical="center"/>
    </xf>
    <xf numFmtId="0" fontId="0" fillId="0" borderId="48" xfId="0" applyBorder="1" applyAlignment="1">
      <alignment horizontal="center" vertical="center"/>
    </xf>
    <xf numFmtId="4" fontId="38" fillId="0" borderId="11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center" vertical="center"/>
      <protection hidden="1"/>
    </xf>
    <xf numFmtId="0" fontId="36" fillId="0" borderId="1" xfId="0" applyFont="1" applyBorder="1" applyAlignment="1">
      <alignment horizontal="center" vertical="center"/>
    </xf>
    <xf numFmtId="4" fontId="38" fillId="0" borderId="11" xfId="0" applyNumberFormat="1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4" fontId="38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4" fontId="38" fillId="0" borderId="21" xfId="0" applyNumberFormat="1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37" fillId="0" borderId="15" xfId="0" applyFont="1" applyFill="1" applyBorder="1" applyAlignment="1" applyProtection="1">
      <alignment horizontal="center" vertical="center" wrapText="1"/>
      <protection hidden="1"/>
    </xf>
    <xf numFmtId="0" fontId="26" fillId="0" borderId="4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</cellXfs>
  <cellStyles count="28">
    <cellStyle name="Normal" xfId="0" builtinId="0"/>
    <cellStyle name="Normal 2" xfId="2"/>
    <cellStyle name="Normal 2 2" xfId="3"/>
    <cellStyle name="Normal 2 2 2" xfId="9"/>
    <cellStyle name="Normal 2 7" xfId="14"/>
    <cellStyle name="Normal 2 7 2" xfId="21"/>
    <cellStyle name="Normal 2 7 3" xfId="27"/>
    <cellStyle name="Normal 3" xfId="4"/>
    <cellStyle name="Normal 3 2" xfId="10"/>
    <cellStyle name="Normal 3 2 2" xfId="19"/>
    <cellStyle name="Normal 3 2 3" xfId="25"/>
    <cellStyle name="Normal 3 3" xfId="16"/>
    <cellStyle name="Normal 3 4" xfId="22"/>
    <cellStyle name="Normal 4" xfId="1"/>
    <cellStyle name="Normal 4 2" xfId="13"/>
    <cellStyle name="Normal 4 3" xfId="8"/>
    <cellStyle name="Normal 5" xfId="6"/>
    <cellStyle name="Normal 5 2" xfId="17"/>
    <cellStyle name="Normal 5 3" xfId="23"/>
    <cellStyle name="Normal 6" xfId="7"/>
    <cellStyle name="Normal 6 2" xfId="18"/>
    <cellStyle name="Normal 6 3" xfId="24"/>
    <cellStyle name="Normal 7" xfId="15"/>
    <cellStyle name="Normal 8" xfId="12"/>
    <cellStyle name="Normal 8 2" xfId="20"/>
    <cellStyle name="Normal 8 3" xfId="26"/>
    <cellStyle name="Virgül 2" xfId="5"/>
    <cellStyle name="Virgül 2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2" name="AutoShape 2"/>
        <xdr:cNvSpPr>
          <a:spLocks/>
        </xdr:cNvSpPr>
      </xdr:nvSpPr>
      <xdr:spPr bwMode="auto">
        <a:xfrm rot="5400000">
          <a:off x="2371725" y="9286875"/>
          <a:ext cx="0" cy="0"/>
        </a:xfrm>
        <a:prstGeom prst="leftBrace">
          <a:avLst>
            <a:gd name="adj1" fmla="val -2147483648"/>
            <a:gd name="adj2" fmla="val 529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gdem\Desktop\&#304;STAT&#304;ST&#304;K\2018%20&#304;STAT&#304;ST&#304;K\S&#304;NANPA&#350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ıl tablo"/>
      <sheetName val="GELİR"/>
      <sheetName val="MÜKELLEF SAY."/>
      <sheetName val="MİLE"/>
      <sheetName val="MİLE2"/>
      <sheetName val="BÜTÇE GEL.GİD."/>
    </sheetNames>
    <sheetDataSet>
      <sheetData sheetId="0"/>
      <sheetData sheetId="1"/>
      <sheetData sheetId="2"/>
      <sheetData sheetId="3"/>
      <sheetData sheetId="4"/>
      <sheetData sheetId="5">
        <row r="11">
          <cell r="F11">
            <v>0</v>
          </cell>
          <cell r="H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5"/>
  <sheetViews>
    <sheetView tabSelected="1" workbookViewId="0">
      <selection activeCell="B2" sqref="B2:G2"/>
    </sheetView>
  </sheetViews>
  <sheetFormatPr defaultRowHeight="15" x14ac:dyDescent="0.25"/>
  <cols>
    <col min="1" max="1" width="7.7109375" customWidth="1"/>
    <col min="2" max="2" width="11.42578125" style="58" customWidth="1"/>
    <col min="3" max="3" width="14" style="58" customWidth="1"/>
    <col min="4" max="4" width="16" style="58" customWidth="1"/>
    <col min="5" max="5" width="15.7109375" style="58" customWidth="1"/>
    <col min="6" max="6" width="14.42578125" style="58" customWidth="1"/>
    <col min="7" max="7" width="15" style="58" customWidth="1"/>
    <col min="8" max="8" width="15.42578125" style="58" customWidth="1"/>
    <col min="9" max="9" width="7.140625" style="58" customWidth="1"/>
    <col min="10" max="10" width="14.85546875" style="58" customWidth="1"/>
    <col min="11" max="11" width="9" customWidth="1"/>
  </cols>
  <sheetData>
    <row r="2" spans="2:10" ht="26.25" x14ac:dyDescent="0.25">
      <c r="B2" s="155" t="s">
        <v>0</v>
      </c>
      <c r="C2" s="155"/>
      <c r="D2" s="155"/>
      <c r="E2" s="155"/>
      <c r="F2" s="155"/>
      <c r="G2" s="155"/>
      <c r="H2" s="156" t="s">
        <v>75</v>
      </c>
      <c r="I2" s="156"/>
      <c r="J2" s="156"/>
    </row>
    <row r="3" spans="2:10" ht="36" customHeight="1" thickBot="1" x14ac:dyDescent="0.3">
      <c r="B3" s="153" t="s">
        <v>1</v>
      </c>
      <c r="C3" s="153"/>
      <c r="D3" s="153"/>
      <c r="E3" s="153"/>
      <c r="F3" s="153"/>
      <c r="G3" s="153"/>
      <c r="H3" s="153"/>
      <c r="I3" s="153"/>
      <c r="J3" s="153"/>
    </row>
    <row r="4" spans="2:10" ht="30" customHeight="1" x14ac:dyDescent="0.25">
      <c r="B4" s="157" t="s">
        <v>2</v>
      </c>
      <c r="C4" s="158"/>
      <c r="D4" s="158"/>
      <c r="E4" s="159" t="s">
        <v>3</v>
      </c>
      <c r="F4" s="159"/>
      <c r="G4" s="159" t="s">
        <v>4</v>
      </c>
      <c r="H4" s="159"/>
      <c r="I4" s="159" t="s">
        <v>5</v>
      </c>
      <c r="J4" s="160"/>
    </row>
    <row r="5" spans="2:10" ht="30" customHeight="1" x14ac:dyDescent="0.25">
      <c r="B5" s="161" t="s">
        <v>6</v>
      </c>
      <c r="C5" s="162"/>
      <c r="D5" s="162"/>
      <c r="E5" s="163">
        <v>24</v>
      </c>
      <c r="F5" s="163"/>
      <c r="G5" s="163">
        <v>24</v>
      </c>
      <c r="H5" s="163"/>
      <c r="I5" s="163">
        <f>SUM(E5:H5)</f>
        <v>48</v>
      </c>
      <c r="J5" s="164"/>
    </row>
    <row r="6" spans="2:10" ht="30" customHeight="1" x14ac:dyDescent="0.25">
      <c r="B6" s="161" t="s">
        <v>7</v>
      </c>
      <c r="C6" s="162"/>
      <c r="D6" s="162"/>
      <c r="E6" s="163">
        <v>203</v>
      </c>
      <c r="F6" s="163"/>
      <c r="G6" s="163">
        <v>185</v>
      </c>
      <c r="H6" s="163"/>
      <c r="I6" s="163">
        <f>SUM(E6:H6)</f>
        <v>388</v>
      </c>
      <c r="J6" s="164"/>
    </row>
    <row r="7" spans="2:10" ht="30" customHeight="1" thickBot="1" x14ac:dyDescent="0.3">
      <c r="B7" s="165" t="s">
        <v>5</v>
      </c>
      <c r="C7" s="166"/>
      <c r="D7" s="166"/>
      <c r="E7" s="167">
        <f>SUM(E5:E6)</f>
        <v>227</v>
      </c>
      <c r="F7" s="167"/>
      <c r="G7" s="167">
        <f>SUM(G5:G6)</f>
        <v>209</v>
      </c>
      <c r="H7" s="167"/>
      <c r="I7" s="167">
        <f>SUM(I5:I6)</f>
        <v>436</v>
      </c>
      <c r="J7" s="168"/>
    </row>
    <row r="8" spans="2:10" ht="30" customHeight="1" thickBot="1" x14ac:dyDescent="0.3">
      <c r="B8" s="165" t="s">
        <v>8</v>
      </c>
      <c r="C8" s="166"/>
      <c r="D8" s="166"/>
      <c r="E8" s="169">
        <v>5</v>
      </c>
      <c r="F8" s="169"/>
      <c r="G8" s="169">
        <v>8</v>
      </c>
      <c r="H8" s="169"/>
      <c r="I8" s="170">
        <f>SUM(E8:H8)</f>
        <v>13</v>
      </c>
      <c r="J8" s="171"/>
    </row>
    <row r="9" spans="2:10" x14ac:dyDescent="0.25">
      <c r="B9" s="91"/>
      <c r="C9" s="91"/>
      <c r="D9" s="91"/>
      <c r="E9" s="91"/>
      <c r="F9" s="91"/>
      <c r="G9" s="91"/>
      <c r="H9" s="92"/>
      <c r="I9" s="92"/>
      <c r="J9" s="92"/>
    </row>
    <row r="10" spans="2:10" ht="30.75" customHeight="1" x14ac:dyDescent="0.25">
      <c r="B10" s="91"/>
      <c r="C10" s="91"/>
      <c r="D10" s="91"/>
      <c r="E10" s="91"/>
      <c r="F10" s="91"/>
      <c r="G10" s="91"/>
      <c r="H10" s="92"/>
      <c r="I10" s="92"/>
      <c r="J10" s="92"/>
    </row>
    <row r="11" spans="2:10" ht="26.25" customHeight="1" thickBot="1" x14ac:dyDescent="0.3">
      <c r="B11" s="175" t="s">
        <v>62</v>
      </c>
      <c r="C11" s="175"/>
      <c r="D11" s="175"/>
      <c r="E11" s="175"/>
      <c r="F11" s="175"/>
      <c r="G11" s="175"/>
      <c r="H11" s="175"/>
      <c r="I11" s="175"/>
      <c r="J11" s="175"/>
    </row>
    <row r="12" spans="2:10" ht="26.25" customHeight="1" thickBot="1" x14ac:dyDescent="0.3">
      <c r="B12" s="176"/>
      <c r="C12" s="176" t="s">
        <v>63</v>
      </c>
      <c r="D12" s="178"/>
      <c r="E12" s="181" t="s">
        <v>65</v>
      </c>
      <c r="F12" s="182"/>
      <c r="G12" s="182"/>
      <c r="H12" s="182"/>
      <c r="I12" s="183"/>
      <c r="J12" s="184" t="s">
        <v>66</v>
      </c>
    </row>
    <row r="13" spans="2:10" ht="35.25" customHeight="1" thickBot="1" x14ac:dyDescent="0.3">
      <c r="B13" s="177"/>
      <c r="C13" s="179"/>
      <c r="D13" s="180"/>
      <c r="E13" s="186" t="s">
        <v>9</v>
      </c>
      <c r="F13" s="187"/>
      <c r="G13" s="186" t="s">
        <v>10</v>
      </c>
      <c r="H13" s="187"/>
      <c r="I13" s="93" t="s">
        <v>64</v>
      </c>
      <c r="J13" s="185"/>
    </row>
    <row r="14" spans="2:10" ht="30" customHeight="1" thickBot="1" x14ac:dyDescent="0.3">
      <c r="B14" s="94" t="s">
        <v>3</v>
      </c>
      <c r="C14" s="188">
        <v>929454655.13999999</v>
      </c>
      <c r="D14" s="189"/>
      <c r="E14" s="190">
        <v>1431991169.02</v>
      </c>
      <c r="F14" s="191"/>
      <c r="G14" s="172">
        <v>814471416.5</v>
      </c>
      <c r="H14" s="173"/>
      <c r="I14" s="95">
        <f>G14/E14</f>
        <v>0.56876846318639873</v>
      </c>
      <c r="J14" s="96">
        <f>G14/C14</f>
        <v>0.87628956614060904</v>
      </c>
    </row>
    <row r="15" spans="2:10" ht="30" customHeight="1" thickBot="1" x14ac:dyDescent="0.3">
      <c r="B15" s="94" t="s">
        <v>4</v>
      </c>
      <c r="C15" s="174">
        <v>610599314.59000003</v>
      </c>
      <c r="D15" s="174"/>
      <c r="E15" s="174">
        <v>642756669.53999996</v>
      </c>
      <c r="F15" s="174"/>
      <c r="G15" s="174">
        <v>272874184.82999998</v>
      </c>
      <c r="H15" s="174"/>
      <c r="I15" s="95">
        <f t="shared" ref="I15:I16" si="0">G15/E15</f>
        <v>0.42453730589102584</v>
      </c>
      <c r="J15" s="96">
        <f t="shared" ref="J15:J16" si="1">G15/C15</f>
        <v>0.44689566186825347</v>
      </c>
    </row>
    <row r="16" spans="2:10" ht="30" customHeight="1" thickBot="1" x14ac:dyDescent="0.3">
      <c r="B16" s="94" t="s">
        <v>5</v>
      </c>
      <c r="C16" s="174">
        <f>SUM(C14:C15)</f>
        <v>1540053969.73</v>
      </c>
      <c r="D16" s="174"/>
      <c r="E16" s="174">
        <f t="shared" ref="E16" si="2">SUM(E14:E15)</f>
        <v>2074747838.5599999</v>
      </c>
      <c r="F16" s="174"/>
      <c r="G16" s="174">
        <f t="shared" ref="G16" si="3">SUM(G14:G15)</f>
        <v>1087345601.3299999</v>
      </c>
      <c r="H16" s="174"/>
      <c r="I16" s="97">
        <f t="shared" si="0"/>
        <v>0.52408566531375844</v>
      </c>
      <c r="J16" s="98">
        <f t="shared" si="1"/>
        <v>0.70604382878908567</v>
      </c>
    </row>
    <row r="17" spans="2:11" ht="26.25" customHeight="1" x14ac:dyDescent="0.25">
      <c r="B17" s="133"/>
      <c r="C17" s="134"/>
      <c r="D17" s="134"/>
      <c r="E17" s="134"/>
      <c r="F17" s="134"/>
      <c r="G17" s="134"/>
      <c r="H17" s="134"/>
      <c r="I17" s="135"/>
      <c r="J17" s="135"/>
    </row>
    <row r="18" spans="2:11" ht="24.75" customHeight="1" thickBot="1" x14ac:dyDescent="0.3">
      <c r="B18" s="91"/>
      <c r="C18" s="91"/>
      <c r="D18" s="91"/>
      <c r="E18" s="91"/>
      <c r="F18" s="91"/>
      <c r="G18" s="91"/>
      <c r="H18" s="92"/>
      <c r="I18" s="92"/>
      <c r="J18" s="92"/>
    </row>
    <row r="19" spans="2:11" ht="30" customHeight="1" thickBot="1" x14ac:dyDescent="0.3">
      <c r="B19" s="196" t="s">
        <v>11</v>
      </c>
      <c r="C19" s="197"/>
      <c r="D19" s="198" t="s">
        <v>12</v>
      </c>
      <c r="E19" s="199"/>
      <c r="F19" s="198" t="s">
        <v>13</v>
      </c>
      <c r="G19" s="200"/>
      <c r="H19" s="201" t="s">
        <v>14</v>
      </c>
      <c r="I19" s="201"/>
      <c r="J19" s="3" t="s">
        <v>5</v>
      </c>
    </row>
    <row r="20" spans="2:11" ht="30" customHeight="1" thickBot="1" x14ac:dyDescent="0.3">
      <c r="B20" s="202" t="s">
        <v>3</v>
      </c>
      <c r="C20" s="203"/>
      <c r="D20" s="204">
        <v>12176</v>
      </c>
      <c r="E20" s="204"/>
      <c r="F20" s="204">
        <v>3329</v>
      </c>
      <c r="G20" s="204"/>
      <c r="H20" s="204">
        <v>2395</v>
      </c>
      <c r="I20" s="204"/>
      <c r="J20" s="99">
        <f t="shared" ref="J20:J22" si="4">SUM(D20:I20)</f>
        <v>17900</v>
      </c>
    </row>
    <row r="21" spans="2:11" ht="30" customHeight="1" thickBot="1" x14ac:dyDescent="0.3">
      <c r="B21" s="205" t="s">
        <v>4</v>
      </c>
      <c r="C21" s="206"/>
      <c r="D21" s="207">
        <v>9483</v>
      </c>
      <c r="E21" s="207"/>
      <c r="F21" s="207">
        <v>7426</v>
      </c>
      <c r="G21" s="207"/>
      <c r="H21" s="207">
        <v>1884</v>
      </c>
      <c r="I21" s="207"/>
      <c r="J21" s="99">
        <f t="shared" si="4"/>
        <v>18793</v>
      </c>
    </row>
    <row r="22" spans="2:11" ht="30" customHeight="1" thickBot="1" x14ac:dyDescent="0.3">
      <c r="B22" s="192" t="s">
        <v>15</v>
      </c>
      <c r="C22" s="193"/>
      <c r="D22" s="194">
        <f>SUM(D20:D21)</f>
        <v>21659</v>
      </c>
      <c r="E22" s="195"/>
      <c r="F22" s="194">
        <f>SUM(F20:F21)</f>
        <v>10755</v>
      </c>
      <c r="G22" s="195"/>
      <c r="H22" s="194">
        <f>SUM(H20:H21)</f>
        <v>4279</v>
      </c>
      <c r="I22" s="195"/>
      <c r="J22" s="99">
        <f t="shared" si="4"/>
        <v>36693</v>
      </c>
    </row>
    <row r="23" spans="2:11" ht="27" customHeight="1" x14ac:dyDescent="0.25">
      <c r="B23" s="100"/>
      <c r="C23" s="101"/>
      <c r="D23" s="131"/>
      <c r="E23" s="132"/>
      <c r="F23" s="131"/>
      <c r="G23" s="132"/>
      <c r="H23" s="131"/>
      <c r="I23" s="132"/>
      <c r="J23" s="131"/>
    </row>
    <row r="24" spans="2:11" ht="21" customHeight="1" x14ac:dyDescent="0.25">
      <c r="B24" s="100"/>
      <c r="C24" s="101"/>
      <c r="D24" s="102"/>
      <c r="E24" s="103"/>
      <c r="F24" s="102"/>
      <c r="G24" s="103"/>
      <c r="H24" s="102"/>
      <c r="I24" s="103"/>
      <c r="J24" s="104"/>
    </row>
    <row r="25" spans="2:11" ht="31.5" customHeight="1" thickBot="1" x14ac:dyDescent="0.3">
      <c r="B25" s="153" t="s">
        <v>67</v>
      </c>
      <c r="C25" s="154"/>
      <c r="D25" s="154"/>
      <c r="E25" s="154"/>
      <c r="F25" s="154"/>
      <c r="G25" s="154"/>
      <c r="H25" s="154"/>
      <c r="I25" s="154"/>
      <c r="J25" s="154"/>
      <c r="K25" s="154"/>
    </row>
    <row r="26" spans="2:11" ht="30" customHeight="1" thickBot="1" x14ac:dyDescent="0.3">
      <c r="B26" s="198"/>
      <c r="C26" s="227"/>
      <c r="D26" s="214" t="s">
        <v>17</v>
      </c>
      <c r="E26" s="215"/>
      <c r="F26" s="215"/>
      <c r="G26" s="224"/>
      <c r="H26" s="214" t="s">
        <v>16</v>
      </c>
      <c r="I26" s="215"/>
      <c r="J26" s="215"/>
      <c r="K26" s="216"/>
    </row>
    <row r="27" spans="2:11" ht="30" customHeight="1" thickBot="1" x14ac:dyDescent="0.3">
      <c r="B27" s="228"/>
      <c r="C27" s="211"/>
      <c r="D27" s="3" t="s">
        <v>56</v>
      </c>
      <c r="E27" s="3" t="s">
        <v>57</v>
      </c>
      <c r="F27" s="3" t="s">
        <v>58</v>
      </c>
      <c r="G27" s="105" t="s">
        <v>5</v>
      </c>
      <c r="H27" s="210" t="s">
        <v>60</v>
      </c>
      <c r="I27" s="211"/>
      <c r="J27" s="151" t="s">
        <v>61</v>
      </c>
      <c r="K27" s="216"/>
    </row>
    <row r="28" spans="2:11" ht="30" customHeight="1" thickBot="1" x14ac:dyDescent="0.3">
      <c r="B28" s="208" t="s">
        <v>68</v>
      </c>
      <c r="C28" s="209"/>
      <c r="D28" s="106">
        <v>786677855.40999997</v>
      </c>
      <c r="E28" s="106">
        <v>36824158.560000002</v>
      </c>
      <c r="F28" s="106">
        <v>105952641.17</v>
      </c>
      <c r="G28" s="107">
        <f>SUM(D28:F28)</f>
        <v>929454655.13999999</v>
      </c>
      <c r="H28" s="212">
        <v>71264545.579999998</v>
      </c>
      <c r="I28" s="213"/>
      <c r="J28" s="212">
        <v>1099358.1599999999</v>
      </c>
      <c r="K28" s="213"/>
    </row>
    <row r="29" spans="2:11" ht="30" customHeight="1" thickBot="1" x14ac:dyDescent="0.3">
      <c r="B29" s="208" t="s">
        <v>4</v>
      </c>
      <c r="C29" s="209"/>
      <c r="D29" s="108">
        <v>554448067.71000004</v>
      </c>
      <c r="E29" s="108">
        <v>96453440.819999993</v>
      </c>
      <c r="F29" s="108">
        <v>8349657.8399999999</v>
      </c>
      <c r="G29" s="107">
        <f>SUM(D29:F29)</f>
        <v>659251166.37</v>
      </c>
      <c r="H29" s="238">
        <v>21767944.280000001</v>
      </c>
      <c r="I29" s="239"/>
      <c r="J29" s="241">
        <v>895.9</v>
      </c>
      <c r="K29" s="242"/>
    </row>
    <row r="30" spans="2:11" ht="30" customHeight="1" thickBot="1" x14ac:dyDescent="0.3">
      <c r="B30" s="225" t="s">
        <v>5</v>
      </c>
      <c r="C30" s="226"/>
      <c r="D30" s="107">
        <f>SUM(D28:D29)</f>
        <v>1341125923.1199999</v>
      </c>
      <c r="E30" s="107">
        <f t="shared" ref="E30:F30" si="5">SUM(E28:E29)</f>
        <v>133277599.38</v>
      </c>
      <c r="F30" s="107">
        <f t="shared" si="5"/>
        <v>114302299.01000001</v>
      </c>
      <c r="G30" s="107">
        <f t="shared" ref="G30" si="6">SUM(D30:F30)</f>
        <v>1588705821.51</v>
      </c>
      <c r="H30" s="151">
        <f>SUM(H28:H29)</f>
        <v>93032489.859999999</v>
      </c>
      <c r="I30" s="240"/>
      <c r="J30" s="151">
        <f>SUM(J28:J29)</f>
        <v>1100254.0599999998</v>
      </c>
      <c r="K30" s="152"/>
    </row>
    <row r="31" spans="2:11" ht="23.25" customHeight="1" x14ac:dyDescent="0.25">
      <c r="B31" s="136"/>
      <c r="C31" s="136"/>
      <c r="D31" s="137"/>
      <c r="E31" s="137"/>
      <c r="F31" s="137"/>
      <c r="G31" s="137"/>
      <c r="H31" s="137"/>
      <c r="I31" s="138"/>
      <c r="J31" s="137"/>
      <c r="K31" s="137"/>
    </row>
    <row r="32" spans="2:11" ht="39" customHeight="1" thickBot="1" x14ac:dyDescent="0.3"/>
    <row r="33" spans="2:10" ht="30" customHeight="1" thickBot="1" x14ac:dyDescent="0.3">
      <c r="B33" s="196" t="s">
        <v>18</v>
      </c>
      <c r="C33" s="229"/>
      <c r="D33" s="229"/>
      <c r="E33" s="229"/>
      <c r="F33" s="229"/>
      <c r="G33" s="229"/>
      <c r="H33" s="229"/>
      <c r="I33" s="229"/>
      <c r="J33" s="230"/>
    </row>
    <row r="34" spans="2:10" ht="30" customHeight="1" x14ac:dyDescent="0.25">
      <c r="B34" s="231" t="s">
        <v>19</v>
      </c>
      <c r="C34" s="232"/>
      <c r="D34" s="233" t="s">
        <v>20</v>
      </c>
      <c r="E34" s="234"/>
      <c r="F34" s="235" t="s">
        <v>21</v>
      </c>
      <c r="G34" s="235"/>
      <c r="H34" s="129" t="s">
        <v>5</v>
      </c>
      <c r="I34" s="236" t="s">
        <v>22</v>
      </c>
      <c r="J34" s="237"/>
    </row>
    <row r="35" spans="2:10" ht="30" customHeight="1" thickBot="1" x14ac:dyDescent="0.3">
      <c r="B35" s="217">
        <v>2827</v>
      </c>
      <c r="C35" s="218"/>
      <c r="D35" s="219">
        <v>2440</v>
      </c>
      <c r="E35" s="220"/>
      <c r="F35" s="221">
        <v>559</v>
      </c>
      <c r="G35" s="221"/>
      <c r="H35" s="130">
        <f>SUM(B35:G35)</f>
        <v>5826</v>
      </c>
      <c r="I35" s="222">
        <v>4</v>
      </c>
      <c r="J35" s="223"/>
    </row>
  </sheetData>
  <mergeCells count="79">
    <mergeCell ref="B35:C35"/>
    <mergeCell ref="D35:E35"/>
    <mergeCell ref="F35:G35"/>
    <mergeCell ref="I35:J35"/>
    <mergeCell ref="D26:G26"/>
    <mergeCell ref="B29:C29"/>
    <mergeCell ref="B30:C30"/>
    <mergeCell ref="B26:C27"/>
    <mergeCell ref="B33:J33"/>
    <mergeCell ref="B34:C34"/>
    <mergeCell ref="D34:E34"/>
    <mergeCell ref="F34:G34"/>
    <mergeCell ref="I34:J34"/>
    <mergeCell ref="H29:I29"/>
    <mergeCell ref="H30:I30"/>
    <mergeCell ref="J29:K29"/>
    <mergeCell ref="B28:C28"/>
    <mergeCell ref="H27:I27"/>
    <mergeCell ref="H28:I28"/>
    <mergeCell ref="H26:K26"/>
    <mergeCell ref="J27:K27"/>
    <mergeCell ref="J28:K28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G15:H15"/>
    <mergeCell ref="G16:H16"/>
    <mergeCell ref="B11:J11"/>
    <mergeCell ref="B12:B13"/>
    <mergeCell ref="C12:D13"/>
    <mergeCell ref="E12:I12"/>
    <mergeCell ref="J12:J13"/>
    <mergeCell ref="E13:F13"/>
    <mergeCell ref="G13:H13"/>
    <mergeCell ref="C14:D14"/>
    <mergeCell ref="C15:D15"/>
    <mergeCell ref="C16:D16"/>
    <mergeCell ref="E14:F14"/>
    <mergeCell ref="E15:F15"/>
    <mergeCell ref="E16:F16"/>
    <mergeCell ref="B8:D8"/>
    <mergeCell ref="E8:F8"/>
    <mergeCell ref="G8:H8"/>
    <mergeCell ref="I8:J8"/>
    <mergeCell ref="G14:H14"/>
    <mergeCell ref="I6:J6"/>
    <mergeCell ref="B7:D7"/>
    <mergeCell ref="E7:F7"/>
    <mergeCell ref="G7:H7"/>
    <mergeCell ref="I7:J7"/>
    <mergeCell ref="J30:K30"/>
    <mergeCell ref="B25:K25"/>
    <mergeCell ref="B2:G2"/>
    <mergeCell ref="H2:J2"/>
    <mergeCell ref="B3:J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</mergeCells>
  <pageMargins left="0" right="0" top="0.59055118110236227" bottom="0" header="0" footer="0"/>
  <pageSetup paperSize="9" scale="68" orientation="portrait" r:id="rId1"/>
  <ignoredErrors>
    <ignoredError sqref="I7 G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workbookViewId="0">
      <selection activeCell="G8" sqref="G8:H8"/>
    </sheetView>
  </sheetViews>
  <sheetFormatPr defaultRowHeight="15" x14ac:dyDescent="0.25"/>
  <cols>
    <col min="1" max="1" width="1.85546875" customWidth="1"/>
    <col min="2" max="2" width="23.7109375" customWidth="1"/>
    <col min="3" max="3" width="10.5703125" customWidth="1"/>
    <col min="4" max="4" width="12.7109375" customWidth="1"/>
    <col min="5" max="5" width="12.85546875" customWidth="1"/>
    <col min="6" max="6" width="11.5703125" customWidth="1"/>
    <col min="7" max="7" width="12" customWidth="1"/>
    <col min="8" max="8" width="10.28515625" customWidth="1"/>
    <col min="9" max="9" width="14.7109375" style="34" customWidth="1"/>
    <col min="10" max="10" width="11.5703125" style="34" customWidth="1"/>
  </cols>
  <sheetData>
    <row r="2" spans="2:10" ht="46.5" customHeight="1" thickBot="1" x14ac:dyDescent="0.3">
      <c r="B2" s="327" t="s">
        <v>70</v>
      </c>
      <c r="C2" s="327"/>
      <c r="D2" s="250"/>
      <c r="E2" s="250"/>
      <c r="F2" s="250"/>
      <c r="G2" s="250"/>
      <c r="H2" s="250"/>
      <c r="I2" s="250"/>
    </row>
    <row r="3" spans="2:10" ht="68.25" customHeight="1" thickBot="1" x14ac:dyDescent="0.3">
      <c r="B3" s="303" t="s">
        <v>59</v>
      </c>
      <c r="C3" s="247" t="s">
        <v>63</v>
      </c>
      <c r="D3" s="248"/>
      <c r="E3" s="251" t="s">
        <v>65</v>
      </c>
      <c r="F3" s="252"/>
      <c r="G3" s="252"/>
      <c r="H3" s="253"/>
      <c r="I3" s="245" t="s">
        <v>64</v>
      </c>
      <c r="J3" s="245" t="s">
        <v>66</v>
      </c>
    </row>
    <row r="4" spans="2:10" ht="21" customHeight="1" thickBot="1" x14ac:dyDescent="0.3">
      <c r="B4" s="304"/>
      <c r="C4" s="249"/>
      <c r="D4" s="250"/>
      <c r="E4" s="313" t="s">
        <v>9</v>
      </c>
      <c r="F4" s="314"/>
      <c r="G4" s="315" t="s">
        <v>10</v>
      </c>
      <c r="H4" s="316"/>
      <c r="I4" s="246"/>
      <c r="J4" s="246"/>
    </row>
    <row r="5" spans="2:10" ht="21" customHeight="1" x14ac:dyDescent="0.25">
      <c r="B5" s="43" t="s">
        <v>52</v>
      </c>
      <c r="C5" s="323">
        <v>929454655.13999999</v>
      </c>
      <c r="D5" s="324"/>
      <c r="E5" s="325">
        <v>152979324.25999999</v>
      </c>
      <c r="F5" s="326"/>
      <c r="G5" s="325">
        <v>152979324.25999999</v>
      </c>
      <c r="H5" s="326"/>
      <c r="I5" s="42"/>
      <c r="J5" s="42"/>
    </row>
    <row r="6" spans="2:10" ht="21" customHeight="1" x14ac:dyDescent="0.25">
      <c r="B6" s="8" t="s">
        <v>53</v>
      </c>
      <c r="C6" s="308">
        <v>0</v>
      </c>
      <c r="D6" s="309"/>
      <c r="E6" s="310">
        <v>746013737.05999994</v>
      </c>
      <c r="F6" s="311"/>
      <c r="G6" s="312">
        <v>387522465.44</v>
      </c>
      <c r="H6" s="311"/>
      <c r="I6" s="41"/>
      <c r="J6" s="41"/>
    </row>
    <row r="7" spans="2:10" ht="21" customHeight="1" thickBot="1" x14ac:dyDescent="0.3">
      <c r="B7" s="21" t="s">
        <v>54</v>
      </c>
      <c r="C7" s="260">
        <v>0</v>
      </c>
      <c r="D7" s="261"/>
      <c r="E7" s="262">
        <v>532998107.69999999</v>
      </c>
      <c r="F7" s="263"/>
      <c r="G7" s="264">
        <v>273969626.80000001</v>
      </c>
      <c r="H7" s="263"/>
      <c r="I7" s="35"/>
      <c r="J7" s="35"/>
    </row>
    <row r="8" spans="2:10" ht="34.5" customHeight="1" thickBot="1" x14ac:dyDescent="0.3">
      <c r="B8" s="22" t="s">
        <v>5</v>
      </c>
      <c r="C8" s="256">
        <f>SUM(C5:C7)</f>
        <v>929454655.13999999</v>
      </c>
      <c r="D8" s="257"/>
      <c r="E8" s="258">
        <f>SUM(E5:E7)</f>
        <v>1431991169.02</v>
      </c>
      <c r="F8" s="259"/>
      <c r="G8" s="258">
        <f>SUM(G5:G7)</f>
        <v>814471416.5</v>
      </c>
      <c r="H8" s="259"/>
      <c r="I8" s="36"/>
      <c r="J8" s="36"/>
    </row>
    <row r="9" spans="2:10" ht="21" customHeight="1" thickBot="1" x14ac:dyDescent="0.3">
      <c r="B9" s="20"/>
      <c r="C9" s="37"/>
      <c r="D9" s="38"/>
      <c r="E9" s="38"/>
      <c r="F9" s="38"/>
      <c r="G9" s="38"/>
      <c r="H9" s="38"/>
    </row>
    <row r="10" spans="2:10" ht="20.100000000000001" customHeight="1" thickBot="1" x14ac:dyDescent="0.3">
      <c r="B10" s="7" t="s">
        <v>23</v>
      </c>
      <c r="C10" s="305">
        <v>17204103.399999999</v>
      </c>
      <c r="D10" s="306"/>
      <c r="E10" s="305">
        <v>9653545.4199999999</v>
      </c>
      <c r="F10" s="307"/>
      <c r="G10" s="305">
        <v>6212684.5199999996</v>
      </c>
      <c r="H10" s="307"/>
      <c r="I10" s="59"/>
      <c r="J10" s="60"/>
    </row>
    <row r="11" spans="2:10" ht="20.100000000000001" customHeight="1" thickBot="1" x14ac:dyDescent="0.3">
      <c r="B11" s="2" t="s">
        <v>24</v>
      </c>
      <c r="C11" s="270">
        <v>10991582.24</v>
      </c>
      <c r="D11" s="271"/>
      <c r="E11" s="270">
        <v>7299915.4100000001</v>
      </c>
      <c r="F11" s="271"/>
      <c r="G11" s="270">
        <v>2731475.9</v>
      </c>
      <c r="H11" s="271"/>
      <c r="I11" s="61"/>
      <c r="J11" s="62"/>
    </row>
    <row r="12" spans="2:10" ht="20.100000000000001" customHeight="1" thickBot="1" x14ac:dyDescent="0.3">
      <c r="B12" s="2" t="s">
        <v>25</v>
      </c>
      <c r="C12" s="287">
        <v>120091759.55</v>
      </c>
      <c r="D12" s="317"/>
      <c r="E12" s="272">
        <v>11141986.300000001</v>
      </c>
      <c r="F12" s="273"/>
      <c r="G12" s="272">
        <v>11141986.300000001</v>
      </c>
      <c r="H12" s="273"/>
      <c r="I12" s="121">
        <v>1</v>
      </c>
      <c r="J12" s="63"/>
    </row>
    <row r="13" spans="2:10" ht="20.100000000000001" customHeight="1" thickBot="1" x14ac:dyDescent="0.3">
      <c r="B13" s="2" t="s">
        <v>26</v>
      </c>
      <c r="C13" s="318">
        <v>49945742.25</v>
      </c>
      <c r="D13" s="319"/>
      <c r="E13" s="274">
        <v>4789750.55</v>
      </c>
      <c r="F13" s="274"/>
      <c r="G13" s="274">
        <v>4789750.55</v>
      </c>
      <c r="H13" s="274"/>
      <c r="I13" s="64">
        <v>1</v>
      </c>
      <c r="J13" s="63">
        <v>9.6100000000000005E-2</v>
      </c>
    </row>
    <row r="14" spans="2:10" ht="20.100000000000001" customHeight="1" thickBot="1" x14ac:dyDescent="0.3">
      <c r="B14" s="2" t="s">
        <v>27</v>
      </c>
      <c r="C14" s="320">
        <v>5612304.2400000002</v>
      </c>
      <c r="D14" s="321"/>
      <c r="E14" s="275">
        <v>4922369.8099999996</v>
      </c>
      <c r="F14" s="276"/>
      <c r="G14" s="275">
        <v>2428476.33</v>
      </c>
      <c r="H14" s="276"/>
      <c r="I14" s="65"/>
      <c r="J14" s="66"/>
    </row>
    <row r="15" spans="2:10" ht="20.100000000000001" customHeight="1" thickBot="1" x14ac:dyDescent="0.3">
      <c r="B15" s="2" t="s">
        <v>28</v>
      </c>
      <c r="C15" s="320">
        <v>17922226.310000002</v>
      </c>
      <c r="D15" s="322"/>
      <c r="E15" s="277">
        <v>30641663.289999999</v>
      </c>
      <c r="F15" s="278"/>
      <c r="G15" s="277">
        <v>10165150.23</v>
      </c>
      <c r="H15" s="278"/>
      <c r="I15" s="67"/>
      <c r="J15" s="68"/>
    </row>
    <row r="16" spans="2:10" ht="20.100000000000001" customHeight="1" thickBot="1" x14ac:dyDescent="0.3">
      <c r="B16" s="2" t="s">
        <v>29</v>
      </c>
      <c r="C16" s="320">
        <v>80067661</v>
      </c>
      <c r="D16" s="321"/>
      <c r="E16" s="277">
        <v>7477017.5</v>
      </c>
      <c r="F16" s="279"/>
      <c r="G16" s="277">
        <v>7477017.5</v>
      </c>
      <c r="H16" s="279"/>
      <c r="I16" s="83">
        <v>1</v>
      </c>
      <c r="J16" s="84" t="s">
        <v>69</v>
      </c>
    </row>
    <row r="17" spans="2:10" ht="20.100000000000001" customHeight="1" thickBot="1" x14ac:dyDescent="0.3">
      <c r="B17" s="2" t="s">
        <v>30</v>
      </c>
      <c r="C17" s="293">
        <v>51690807.689999998</v>
      </c>
      <c r="D17" s="294"/>
      <c r="E17" s="295">
        <v>7568230.4100000001</v>
      </c>
      <c r="F17" s="296"/>
      <c r="G17" s="291">
        <v>7568230.4100000001</v>
      </c>
      <c r="H17" s="292"/>
      <c r="I17" s="67"/>
      <c r="J17" s="68"/>
    </row>
    <row r="18" spans="2:10" ht="20.100000000000001" customHeight="1" thickBot="1" x14ac:dyDescent="0.3">
      <c r="B18" s="2" t="s">
        <v>31</v>
      </c>
      <c r="C18" s="320">
        <v>8669749.8900000006</v>
      </c>
      <c r="D18" s="321"/>
      <c r="E18" s="277">
        <v>7279053.6699999999</v>
      </c>
      <c r="F18" s="279"/>
      <c r="G18" s="277">
        <v>4872858.12</v>
      </c>
      <c r="H18" s="278"/>
      <c r="I18" s="70"/>
      <c r="J18" s="69"/>
    </row>
    <row r="19" spans="2:10" ht="20.100000000000001" customHeight="1" thickBot="1" x14ac:dyDescent="0.3">
      <c r="B19" s="2" t="s">
        <v>32</v>
      </c>
      <c r="C19" s="320">
        <v>9789144.0899999999</v>
      </c>
      <c r="D19" s="321"/>
      <c r="E19" s="277">
        <v>3109315.74</v>
      </c>
      <c r="F19" s="279"/>
      <c r="G19" s="277">
        <v>2215182.0699999998</v>
      </c>
      <c r="H19" s="279"/>
      <c r="I19" s="67"/>
      <c r="J19" s="68"/>
    </row>
    <row r="20" spans="2:10" ht="20.100000000000001" customHeight="1" thickBot="1" x14ac:dyDescent="0.3">
      <c r="B20" s="2" t="s">
        <v>33</v>
      </c>
      <c r="C20" s="334" t="s">
        <v>73</v>
      </c>
      <c r="D20" s="321"/>
      <c r="E20" s="277">
        <v>28129604.390000001</v>
      </c>
      <c r="F20" s="279"/>
      <c r="G20" s="280" t="s">
        <v>74</v>
      </c>
      <c r="H20" s="279"/>
      <c r="I20" s="49">
        <v>30</v>
      </c>
      <c r="J20" s="89">
        <v>34</v>
      </c>
    </row>
    <row r="21" spans="2:10" ht="20.100000000000001" customHeight="1" thickBot="1" x14ac:dyDescent="0.3">
      <c r="B21" s="2" t="s">
        <v>34</v>
      </c>
      <c r="C21" s="281">
        <v>32629563.850000001</v>
      </c>
      <c r="D21" s="282"/>
      <c r="E21" s="281">
        <v>3439932.52</v>
      </c>
      <c r="F21" s="282"/>
      <c r="G21" s="281">
        <v>3138142.03</v>
      </c>
      <c r="H21" s="282"/>
      <c r="I21" s="87">
        <f>G21/E21</f>
        <v>0.9122684854294757</v>
      </c>
      <c r="J21" s="88">
        <v>9.639960222931411E-2</v>
      </c>
    </row>
    <row r="22" spans="2:10" ht="20.100000000000001" customHeight="1" thickBot="1" x14ac:dyDescent="0.3">
      <c r="B22" s="2" t="s">
        <v>35</v>
      </c>
      <c r="C22" s="320">
        <v>4519625.42</v>
      </c>
      <c r="D22" s="321"/>
      <c r="E22" s="277">
        <v>841271.53</v>
      </c>
      <c r="F22" s="279"/>
      <c r="G22" s="277">
        <v>528869.43999999994</v>
      </c>
      <c r="H22" s="279"/>
      <c r="I22" s="67"/>
      <c r="J22" s="71"/>
    </row>
    <row r="23" spans="2:10" ht="20.100000000000001" customHeight="1" thickBot="1" x14ac:dyDescent="0.3">
      <c r="B23" s="2" t="s">
        <v>36</v>
      </c>
      <c r="C23" s="320">
        <v>83732309.290000007</v>
      </c>
      <c r="D23" s="322"/>
      <c r="E23" s="277">
        <v>7910722.0999999996</v>
      </c>
      <c r="F23" s="278"/>
      <c r="G23" s="277">
        <v>7910722.0999999996</v>
      </c>
      <c r="H23" s="278"/>
      <c r="I23" s="72"/>
      <c r="J23" s="73"/>
    </row>
    <row r="24" spans="2:10" ht="20.100000000000001" customHeight="1" thickBot="1" x14ac:dyDescent="0.3">
      <c r="B24" s="2" t="s">
        <v>37</v>
      </c>
      <c r="C24" s="320">
        <v>36667061.049999997</v>
      </c>
      <c r="D24" s="321"/>
      <c r="E24" s="283">
        <v>66070830.579999998</v>
      </c>
      <c r="F24" s="284"/>
      <c r="G24" s="283">
        <v>12098251.24</v>
      </c>
      <c r="H24" s="284"/>
      <c r="I24" s="74"/>
      <c r="J24" s="75"/>
    </row>
    <row r="25" spans="2:10" ht="20.100000000000001" customHeight="1" thickBot="1" x14ac:dyDescent="0.3">
      <c r="B25" s="2" t="s">
        <v>38</v>
      </c>
      <c r="C25" s="333">
        <v>15397393.530000001</v>
      </c>
      <c r="D25" s="288"/>
      <c r="E25" s="300">
        <v>6236990.46</v>
      </c>
      <c r="F25" s="301"/>
      <c r="G25" s="300">
        <v>1824262.94</v>
      </c>
      <c r="H25" s="301"/>
      <c r="I25" s="67"/>
      <c r="J25" s="61"/>
    </row>
    <row r="26" spans="2:10" ht="20.100000000000001" customHeight="1" thickBot="1" x14ac:dyDescent="0.3">
      <c r="B26" s="2" t="s">
        <v>39</v>
      </c>
      <c r="C26" s="328">
        <v>64937238.170000002</v>
      </c>
      <c r="D26" s="329"/>
      <c r="E26" s="330">
        <v>45350379.520000003</v>
      </c>
      <c r="F26" s="331"/>
      <c r="G26" s="330">
        <v>17672197.239999998</v>
      </c>
      <c r="H26" s="331"/>
      <c r="I26" s="67"/>
      <c r="J26" s="71"/>
    </row>
    <row r="27" spans="2:10" ht="20.100000000000001" customHeight="1" thickBot="1" x14ac:dyDescent="0.3">
      <c r="B27" s="28" t="s">
        <v>40</v>
      </c>
      <c r="C27" s="287">
        <v>0</v>
      </c>
      <c r="D27" s="288"/>
      <c r="E27" s="332">
        <v>70236452.709999993</v>
      </c>
      <c r="F27" s="332"/>
      <c r="G27" s="332">
        <v>28770661.890000001</v>
      </c>
      <c r="H27" s="332"/>
      <c r="I27" s="86">
        <f>G27/E27</f>
        <v>0.40962578233828922</v>
      </c>
      <c r="J27" s="76"/>
    </row>
    <row r="28" spans="2:10" ht="20.100000000000001" customHeight="1" thickBot="1" x14ac:dyDescent="0.3">
      <c r="B28" s="28" t="s">
        <v>41</v>
      </c>
      <c r="C28" s="285">
        <v>731042.62</v>
      </c>
      <c r="D28" s="285"/>
      <c r="E28" s="265">
        <v>40567036.880000003</v>
      </c>
      <c r="F28" s="265"/>
      <c r="G28" s="265">
        <v>16439952.5</v>
      </c>
      <c r="H28" s="265"/>
      <c r="I28" s="77">
        <f>G28/E28</f>
        <v>0.40525396391731727</v>
      </c>
      <c r="J28" s="78"/>
    </row>
    <row r="29" spans="2:10" ht="20.100000000000001" customHeight="1" thickBot="1" x14ac:dyDescent="0.3">
      <c r="B29" s="28" t="s">
        <v>42</v>
      </c>
      <c r="C29" s="287">
        <v>0</v>
      </c>
      <c r="D29" s="288"/>
      <c r="E29" s="286">
        <v>79089425.890000001</v>
      </c>
      <c r="F29" s="286"/>
      <c r="G29" s="266">
        <v>34985390.039999999</v>
      </c>
      <c r="H29" s="266"/>
      <c r="I29" s="85">
        <v>0.33</v>
      </c>
      <c r="J29" s="79"/>
    </row>
    <row r="30" spans="2:10" ht="20.100000000000001" customHeight="1" thickBot="1" x14ac:dyDescent="0.3">
      <c r="B30" s="28" t="s">
        <v>43</v>
      </c>
      <c r="C30" s="287">
        <v>0</v>
      </c>
      <c r="D30" s="288"/>
      <c r="E30" s="267">
        <v>63391854.920000002</v>
      </c>
      <c r="F30" s="267"/>
      <c r="G30" s="267">
        <v>28578098.68</v>
      </c>
      <c r="H30" s="267"/>
      <c r="I30" s="80"/>
      <c r="J30" s="79"/>
    </row>
    <row r="31" spans="2:10" ht="20.100000000000001" customHeight="1" thickBot="1" x14ac:dyDescent="0.3">
      <c r="B31" s="28" t="s">
        <v>44</v>
      </c>
      <c r="C31" s="287">
        <v>0</v>
      </c>
      <c r="D31" s="288"/>
      <c r="E31" s="297">
        <v>75749119.709999993</v>
      </c>
      <c r="F31" s="297"/>
      <c r="G31" s="302">
        <v>35636568</v>
      </c>
      <c r="H31" s="302"/>
      <c r="I31" s="80"/>
      <c r="J31" s="79"/>
    </row>
    <row r="32" spans="2:10" ht="20.100000000000001" customHeight="1" thickBot="1" x14ac:dyDescent="0.3">
      <c r="B32" s="28" t="s">
        <v>55</v>
      </c>
      <c r="C32" s="289">
        <v>0</v>
      </c>
      <c r="D32" s="290"/>
      <c r="E32" s="298">
        <v>61860200.229999997</v>
      </c>
      <c r="F32" s="299"/>
      <c r="G32" s="277">
        <v>25688256.800000001</v>
      </c>
      <c r="H32" s="279"/>
      <c r="I32" s="123">
        <v>38.18</v>
      </c>
      <c r="J32" s="90">
        <v>32.4</v>
      </c>
    </row>
    <row r="33" spans="2:10" ht="42" customHeight="1" thickBot="1" x14ac:dyDescent="0.3">
      <c r="B33" s="3" t="s">
        <v>5</v>
      </c>
      <c r="C33" s="268">
        <f>SUM(C10:C32)</f>
        <v>610599314.59000003</v>
      </c>
      <c r="D33" s="269"/>
      <c r="E33" s="268">
        <f>SUM(E10:E32)</f>
        <v>642756669.53999996</v>
      </c>
      <c r="F33" s="269"/>
      <c r="G33" s="254">
        <f>SUM(G10:G32)</f>
        <v>272874184.82999998</v>
      </c>
      <c r="H33" s="255"/>
      <c r="I33" s="81"/>
      <c r="J33" s="82"/>
    </row>
    <row r="34" spans="2:10" ht="16.5" thickBot="1" x14ac:dyDescent="0.3">
      <c r="C34" s="111"/>
      <c r="D34" s="111"/>
      <c r="E34" s="111"/>
      <c r="F34" s="111"/>
      <c r="G34" s="111"/>
      <c r="H34" s="111"/>
    </row>
    <row r="35" spans="2:10" ht="57" customHeight="1" thickBot="1" x14ac:dyDescent="0.3">
      <c r="B35" s="1" t="s">
        <v>15</v>
      </c>
      <c r="C35" s="243">
        <f>SUM(C8+C33)</f>
        <v>1540053969.73</v>
      </c>
      <c r="D35" s="244"/>
      <c r="E35" s="243">
        <f t="shared" ref="E35" si="0">SUM(E8+E33)</f>
        <v>2074747838.5599999</v>
      </c>
      <c r="F35" s="244"/>
      <c r="G35" s="243">
        <f t="shared" ref="G35" si="1">SUM(G8+G33)</f>
        <v>1087345601.3299999</v>
      </c>
      <c r="H35" s="244"/>
      <c r="I35" s="36"/>
      <c r="J35" s="36"/>
    </row>
  </sheetData>
  <mergeCells count="95">
    <mergeCell ref="B2:I2"/>
    <mergeCell ref="C26:D26"/>
    <mergeCell ref="C27:D27"/>
    <mergeCell ref="E26:F26"/>
    <mergeCell ref="E27:F27"/>
    <mergeCell ref="G26:H26"/>
    <mergeCell ref="G27:H27"/>
    <mergeCell ref="C21:D21"/>
    <mergeCell ref="C22:D22"/>
    <mergeCell ref="C23:D23"/>
    <mergeCell ref="C24:D24"/>
    <mergeCell ref="C25:D25"/>
    <mergeCell ref="C16:D16"/>
    <mergeCell ref="C18:D18"/>
    <mergeCell ref="C19:D19"/>
    <mergeCell ref="C20:D20"/>
    <mergeCell ref="I3:I4"/>
    <mergeCell ref="C12:D12"/>
    <mergeCell ref="C13:D13"/>
    <mergeCell ref="C14:D14"/>
    <mergeCell ref="C15:D15"/>
    <mergeCell ref="C5:D5"/>
    <mergeCell ref="E5:F5"/>
    <mergeCell ref="G5:H5"/>
    <mergeCell ref="B3:B4"/>
    <mergeCell ref="C10:D10"/>
    <mergeCell ref="E10:F10"/>
    <mergeCell ref="G10:H10"/>
    <mergeCell ref="C11:D11"/>
    <mergeCell ref="C6:D6"/>
    <mergeCell ref="E6:F6"/>
    <mergeCell ref="G6:H6"/>
    <mergeCell ref="E4:F4"/>
    <mergeCell ref="G4:H4"/>
    <mergeCell ref="C29:D29"/>
    <mergeCell ref="C30:D30"/>
    <mergeCell ref="C31:D31"/>
    <mergeCell ref="C32:D32"/>
    <mergeCell ref="G17:H17"/>
    <mergeCell ref="C17:D17"/>
    <mergeCell ref="E17:F17"/>
    <mergeCell ref="E31:F31"/>
    <mergeCell ref="E32:F32"/>
    <mergeCell ref="G25:H25"/>
    <mergeCell ref="E30:F30"/>
    <mergeCell ref="E24:F24"/>
    <mergeCell ref="E25:F25"/>
    <mergeCell ref="G31:H31"/>
    <mergeCell ref="G32:H32"/>
    <mergeCell ref="C33:D33"/>
    <mergeCell ref="E11:F11"/>
    <mergeCell ref="E12:F12"/>
    <mergeCell ref="E13:F13"/>
    <mergeCell ref="E14:F14"/>
    <mergeCell ref="E15:F15"/>
    <mergeCell ref="E16:F16"/>
    <mergeCell ref="E18:F18"/>
    <mergeCell ref="E19:F19"/>
    <mergeCell ref="E20:F20"/>
    <mergeCell ref="E21:F21"/>
    <mergeCell ref="E22:F22"/>
    <mergeCell ref="E23:F23"/>
    <mergeCell ref="C28:D28"/>
    <mergeCell ref="E28:F28"/>
    <mergeCell ref="E29:F29"/>
    <mergeCell ref="E33:F33"/>
    <mergeCell ref="G11:H11"/>
    <mergeCell ref="G12:H12"/>
    <mergeCell ref="G13:H13"/>
    <mergeCell ref="G14:H14"/>
    <mergeCell ref="G15:H15"/>
    <mergeCell ref="G16:H16"/>
    <mergeCell ref="G18:H18"/>
    <mergeCell ref="G19:H19"/>
    <mergeCell ref="G20:H20"/>
    <mergeCell ref="G21:H21"/>
    <mergeCell ref="G22:H22"/>
    <mergeCell ref="G23:H23"/>
    <mergeCell ref="G24:H24"/>
    <mergeCell ref="C35:D35"/>
    <mergeCell ref="E35:F35"/>
    <mergeCell ref="G35:H35"/>
    <mergeCell ref="J3:J4"/>
    <mergeCell ref="C3:D4"/>
    <mergeCell ref="E3:H3"/>
    <mergeCell ref="G33:H33"/>
    <mergeCell ref="C8:D8"/>
    <mergeCell ref="E8:F8"/>
    <mergeCell ref="G8:H8"/>
    <mergeCell ref="C7:D7"/>
    <mergeCell ref="E7:F7"/>
    <mergeCell ref="G7:H7"/>
    <mergeCell ref="G28:H28"/>
    <mergeCell ref="G29:H29"/>
    <mergeCell ref="G30:H30"/>
  </mergeCells>
  <pageMargins left="0.39370078740157483" right="0" top="0" bottom="0" header="0" footer="0"/>
  <pageSetup paperSize="9" scale="80" orientation="portrait" r:id="rId1"/>
  <ignoredErrors>
    <ignoredError sqref="F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workbookViewId="0">
      <selection activeCell="G6" sqref="G6:H6"/>
    </sheetView>
  </sheetViews>
  <sheetFormatPr defaultRowHeight="15" x14ac:dyDescent="0.25"/>
  <cols>
    <col min="1" max="1" width="6.7109375" customWidth="1"/>
    <col min="2" max="2" width="23.7109375" customWidth="1"/>
    <col min="3" max="3" width="10.42578125" customWidth="1"/>
    <col min="4" max="4" width="3.42578125" customWidth="1"/>
    <col min="5" max="5" width="12.28515625" customWidth="1"/>
    <col min="6" max="6" width="3.85546875" customWidth="1"/>
    <col min="7" max="7" width="7.5703125" customWidth="1"/>
    <col min="8" max="8" width="5.28515625" customWidth="1"/>
    <col min="9" max="9" width="9.85546875" bestFit="1" customWidth="1"/>
  </cols>
  <sheetData>
    <row r="2" spans="2:9" ht="24.75" customHeight="1" x14ac:dyDescent="0.25">
      <c r="B2" s="360" t="s">
        <v>71</v>
      </c>
      <c r="C2" s="360"/>
      <c r="D2" s="360"/>
      <c r="E2" s="360"/>
      <c r="F2" s="360"/>
      <c r="G2" s="361"/>
      <c r="H2" s="361"/>
      <c r="I2" s="361"/>
    </row>
    <row r="3" spans="2:9" ht="15.75" thickBot="1" x14ac:dyDescent="0.3"/>
    <row r="4" spans="2:9" ht="22.5" customHeight="1" x14ac:dyDescent="0.25">
      <c r="B4" s="17" t="s">
        <v>45</v>
      </c>
      <c r="C4" s="347" t="s">
        <v>46</v>
      </c>
      <c r="D4" s="348"/>
      <c r="E4" s="345" t="s">
        <v>47</v>
      </c>
      <c r="F4" s="351"/>
      <c r="G4" s="345" t="s">
        <v>48</v>
      </c>
      <c r="H4" s="345"/>
      <c r="I4" s="15" t="s">
        <v>5</v>
      </c>
    </row>
    <row r="5" spans="2:9" ht="19.5" customHeight="1" x14ac:dyDescent="0.25">
      <c r="B5" s="18" t="s">
        <v>49</v>
      </c>
      <c r="C5" s="349">
        <v>6248</v>
      </c>
      <c r="D5" s="350"/>
      <c r="E5" s="346">
        <v>933</v>
      </c>
      <c r="F5" s="346"/>
      <c r="G5" s="346">
        <v>1421</v>
      </c>
      <c r="H5" s="346"/>
      <c r="I5" s="50">
        <f>SUM(C5:H5)</f>
        <v>8602</v>
      </c>
    </row>
    <row r="6" spans="2:9" ht="19.5" customHeight="1" x14ac:dyDescent="0.25">
      <c r="B6" s="18" t="s">
        <v>50</v>
      </c>
      <c r="C6" s="349">
        <v>5928</v>
      </c>
      <c r="D6" s="350"/>
      <c r="E6" s="346">
        <v>2396</v>
      </c>
      <c r="F6" s="346"/>
      <c r="G6" s="346">
        <v>974</v>
      </c>
      <c r="H6" s="346"/>
      <c r="I6" s="50">
        <f t="shared" ref="I6:I7" si="0">SUM(C6:H6)</f>
        <v>9298</v>
      </c>
    </row>
    <row r="7" spans="2:9" ht="27.75" customHeight="1" thickBot="1" x14ac:dyDescent="0.3">
      <c r="B7" s="19" t="s">
        <v>5</v>
      </c>
      <c r="C7" s="340">
        <f>SUM(C5:C6)</f>
        <v>12176</v>
      </c>
      <c r="D7" s="341"/>
      <c r="E7" s="340">
        <f t="shared" ref="E7" si="1">SUM(E5:E6)</f>
        <v>3329</v>
      </c>
      <c r="F7" s="341"/>
      <c r="G7" s="340">
        <f t="shared" ref="G7" si="2">SUM(G5:G6)</f>
        <v>2395</v>
      </c>
      <c r="H7" s="341"/>
      <c r="I7" s="51">
        <f t="shared" si="0"/>
        <v>17900</v>
      </c>
    </row>
    <row r="8" spans="2:9" ht="16.5" thickBot="1" x14ac:dyDescent="0.3">
      <c r="B8" s="4"/>
      <c r="C8" s="52"/>
      <c r="D8" s="52"/>
      <c r="E8" s="52"/>
      <c r="F8" s="52"/>
      <c r="G8" s="53"/>
      <c r="H8" s="53"/>
      <c r="I8" s="53"/>
    </row>
    <row r="9" spans="2:9" ht="16.5" thickBot="1" x14ac:dyDescent="0.3">
      <c r="B9" s="27" t="s">
        <v>40</v>
      </c>
      <c r="C9" s="338">
        <v>747</v>
      </c>
      <c r="D9" s="338"/>
      <c r="E9" s="338">
        <v>702</v>
      </c>
      <c r="F9" s="338"/>
      <c r="G9" s="338">
        <v>312</v>
      </c>
      <c r="H9" s="338"/>
      <c r="I9" s="54">
        <f>SUM(C9:H9)</f>
        <v>1761</v>
      </c>
    </row>
    <row r="10" spans="2:9" ht="16.5" thickBot="1" x14ac:dyDescent="0.3">
      <c r="B10" s="29" t="s">
        <v>41</v>
      </c>
      <c r="C10" s="338">
        <v>667</v>
      </c>
      <c r="D10" s="338"/>
      <c r="E10" s="338">
        <v>572</v>
      </c>
      <c r="F10" s="338"/>
      <c r="G10" s="338">
        <v>136</v>
      </c>
      <c r="H10" s="338"/>
      <c r="I10" s="54">
        <f t="shared" ref="I10:I31" si="3">SUM(C10:H10)</f>
        <v>1375</v>
      </c>
    </row>
    <row r="11" spans="2:9" ht="16.5" thickBot="1" x14ac:dyDescent="0.3">
      <c r="B11" s="29" t="s">
        <v>42</v>
      </c>
      <c r="C11" s="336">
        <v>1425</v>
      </c>
      <c r="D11" s="336"/>
      <c r="E11" s="336">
        <v>1012</v>
      </c>
      <c r="F11" s="336"/>
      <c r="G11" s="336">
        <v>242</v>
      </c>
      <c r="H11" s="336"/>
      <c r="I11" s="54">
        <f t="shared" si="3"/>
        <v>2679</v>
      </c>
    </row>
    <row r="12" spans="2:9" ht="16.5" thickBot="1" x14ac:dyDescent="0.3">
      <c r="B12" s="29" t="s">
        <v>43</v>
      </c>
      <c r="C12" s="339">
        <v>1775</v>
      </c>
      <c r="D12" s="339"/>
      <c r="E12" s="339">
        <v>647</v>
      </c>
      <c r="F12" s="339"/>
      <c r="G12" s="339">
        <v>187</v>
      </c>
      <c r="H12" s="339"/>
      <c r="I12" s="54">
        <f t="shared" si="3"/>
        <v>2609</v>
      </c>
    </row>
    <row r="13" spans="2:9" ht="16.5" thickBot="1" x14ac:dyDescent="0.3">
      <c r="B13" s="29" t="s">
        <v>44</v>
      </c>
      <c r="C13" s="336">
        <v>1060</v>
      </c>
      <c r="D13" s="336"/>
      <c r="E13" s="336">
        <v>1141</v>
      </c>
      <c r="F13" s="336"/>
      <c r="G13" s="336">
        <v>233</v>
      </c>
      <c r="H13" s="336"/>
      <c r="I13" s="54">
        <f t="shared" si="3"/>
        <v>2434</v>
      </c>
    </row>
    <row r="14" spans="2:9" ht="16.5" thickBot="1" x14ac:dyDescent="0.3">
      <c r="B14" s="29" t="s">
        <v>55</v>
      </c>
      <c r="C14" s="337">
        <v>586</v>
      </c>
      <c r="D14" s="337"/>
      <c r="E14" s="337">
        <v>292</v>
      </c>
      <c r="F14" s="337"/>
      <c r="G14" s="337">
        <v>197</v>
      </c>
      <c r="H14" s="337"/>
      <c r="I14" s="54">
        <f t="shared" si="3"/>
        <v>1075</v>
      </c>
    </row>
    <row r="15" spans="2:9" ht="16.5" thickBot="1" x14ac:dyDescent="0.3">
      <c r="B15" s="29" t="s">
        <v>23</v>
      </c>
      <c r="C15" s="337">
        <v>285</v>
      </c>
      <c r="D15" s="337"/>
      <c r="E15" s="337">
        <v>187</v>
      </c>
      <c r="F15" s="337"/>
      <c r="G15" s="337">
        <v>60</v>
      </c>
      <c r="H15" s="337"/>
      <c r="I15" s="54">
        <f t="shared" si="3"/>
        <v>532</v>
      </c>
    </row>
    <row r="16" spans="2:9" ht="16.5" thickBot="1" x14ac:dyDescent="0.3">
      <c r="B16" s="29" t="s">
        <v>24</v>
      </c>
      <c r="C16" s="352">
        <v>59</v>
      </c>
      <c r="D16" s="353"/>
      <c r="E16" s="352">
        <v>128</v>
      </c>
      <c r="F16" s="354"/>
      <c r="G16" s="353">
        <v>12</v>
      </c>
      <c r="H16" s="353"/>
      <c r="I16" s="54">
        <f t="shared" si="3"/>
        <v>199</v>
      </c>
    </row>
    <row r="17" spans="2:9" ht="16.5" thickBot="1" x14ac:dyDescent="0.3">
      <c r="B17" s="29" t="s">
        <v>25</v>
      </c>
      <c r="C17" s="335">
        <v>0</v>
      </c>
      <c r="D17" s="335"/>
      <c r="E17" s="335">
        <v>0</v>
      </c>
      <c r="F17" s="335"/>
      <c r="G17" s="335">
        <v>0</v>
      </c>
      <c r="H17" s="335"/>
      <c r="I17" s="54">
        <f t="shared" si="3"/>
        <v>0</v>
      </c>
    </row>
    <row r="18" spans="2:9" ht="16.5" thickBot="1" x14ac:dyDescent="0.3">
      <c r="B18" s="29" t="s">
        <v>26</v>
      </c>
      <c r="C18" s="335">
        <v>0</v>
      </c>
      <c r="D18" s="335"/>
      <c r="E18" s="335">
        <v>0</v>
      </c>
      <c r="F18" s="335"/>
      <c r="G18" s="335">
        <v>0</v>
      </c>
      <c r="H18" s="335"/>
      <c r="I18" s="54">
        <f t="shared" si="3"/>
        <v>0</v>
      </c>
    </row>
    <row r="19" spans="2:9" ht="16.5" thickBot="1" x14ac:dyDescent="0.3">
      <c r="B19" s="29" t="s">
        <v>27</v>
      </c>
      <c r="C19" s="337">
        <v>152</v>
      </c>
      <c r="D19" s="337"/>
      <c r="E19" s="337">
        <v>310</v>
      </c>
      <c r="F19" s="337"/>
      <c r="G19" s="337">
        <v>16</v>
      </c>
      <c r="H19" s="337"/>
      <c r="I19" s="54">
        <f t="shared" si="3"/>
        <v>478</v>
      </c>
    </row>
    <row r="20" spans="2:9" ht="16.5" thickBot="1" x14ac:dyDescent="0.3">
      <c r="B20" s="29" t="s">
        <v>28</v>
      </c>
      <c r="C20" s="337">
        <v>357</v>
      </c>
      <c r="D20" s="337"/>
      <c r="E20" s="337">
        <v>216</v>
      </c>
      <c r="F20" s="337"/>
      <c r="G20" s="337">
        <v>28</v>
      </c>
      <c r="H20" s="337"/>
      <c r="I20" s="54">
        <f t="shared" si="3"/>
        <v>601</v>
      </c>
    </row>
    <row r="21" spans="2:9" ht="16.5" thickBot="1" x14ac:dyDescent="0.3">
      <c r="B21" s="29" t="s">
        <v>29</v>
      </c>
      <c r="C21" s="335">
        <v>0</v>
      </c>
      <c r="D21" s="335"/>
      <c r="E21" s="335">
        <v>0</v>
      </c>
      <c r="F21" s="335"/>
      <c r="G21" s="335">
        <v>0</v>
      </c>
      <c r="H21" s="335"/>
      <c r="I21" s="54">
        <f t="shared" si="3"/>
        <v>0</v>
      </c>
    </row>
    <row r="22" spans="2:9" ht="16.5" thickBot="1" x14ac:dyDescent="0.3">
      <c r="B22" s="29" t="s">
        <v>30</v>
      </c>
      <c r="C22" s="335">
        <v>0</v>
      </c>
      <c r="D22" s="335"/>
      <c r="E22" s="335">
        <v>0</v>
      </c>
      <c r="F22" s="335"/>
      <c r="G22" s="335">
        <v>0</v>
      </c>
      <c r="H22" s="335"/>
      <c r="I22" s="54">
        <f t="shared" si="3"/>
        <v>0</v>
      </c>
    </row>
    <row r="23" spans="2:9" ht="16.5" thickBot="1" x14ac:dyDescent="0.3">
      <c r="B23" s="29" t="s">
        <v>31</v>
      </c>
      <c r="C23" s="337">
        <v>174</v>
      </c>
      <c r="D23" s="337"/>
      <c r="E23" s="337">
        <v>125</v>
      </c>
      <c r="F23" s="337"/>
      <c r="G23" s="337">
        <v>12</v>
      </c>
      <c r="H23" s="337"/>
      <c r="I23" s="54">
        <f t="shared" si="3"/>
        <v>311</v>
      </c>
    </row>
    <row r="24" spans="2:9" ht="16.5" thickBot="1" x14ac:dyDescent="0.3">
      <c r="B24" s="29" t="s">
        <v>32</v>
      </c>
      <c r="C24" s="337">
        <v>99</v>
      </c>
      <c r="D24" s="337"/>
      <c r="E24" s="337">
        <v>155</v>
      </c>
      <c r="F24" s="337"/>
      <c r="G24" s="337">
        <v>15</v>
      </c>
      <c r="H24" s="337"/>
      <c r="I24" s="54">
        <f t="shared" si="3"/>
        <v>269</v>
      </c>
    </row>
    <row r="25" spans="2:9" ht="16.5" thickBot="1" x14ac:dyDescent="0.3">
      <c r="B25" s="29" t="s">
        <v>33</v>
      </c>
      <c r="C25" s="337">
        <v>396</v>
      </c>
      <c r="D25" s="337"/>
      <c r="E25" s="337">
        <v>461</v>
      </c>
      <c r="F25" s="337"/>
      <c r="G25" s="337">
        <v>108</v>
      </c>
      <c r="H25" s="337"/>
      <c r="I25" s="54">
        <f t="shared" si="3"/>
        <v>965</v>
      </c>
    </row>
    <row r="26" spans="2:9" ht="16.5" thickBot="1" x14ac:dyDescent="0.3">
      <c r="B26" s="29" t="s">
        <v>34</v>
      </c>
      <c r="C26" s="335">
        <v>0</v>
      </c>
      <c r="D26" s="335"/>
      <c r="E26" s="335">
        <v>0</v>
      </c>
      <c r="F26" s="335"/>
      <c r="G26" s="335">
        <v>0</v>
      </c>
      <c r="H26" s="335"/>
      <c r="I26" s="54">
        <f t="shared" si="3"/>
        <v>0</v>
      </c>
    </row>
    <row r="27" spans="2:9" ht="16.5" thickBot="1" x14ac:dyDescent="0.3">
      <c r="B27" s="29" t="s">
        <v>35</v>
      </c>
      <c r="C27" s="337">
        <v>20</v>
      </c>
      <c r="D27" s="337"/>
      <c r="E27" s="337">
        <v>38</v>
      </c>
      <c r="F27" s="337"/>
      <c r="G27" s="337">
        <v>6</v>
      </c>
      <c r="H27" s="337"/>
      <c r="I27" s="54">
        <f t="shared" si="3"/>
        <v>64</v>
      </c>
    </row>
    <row r="28" spans="2:9" ht="16.5" thickBot="1" x14ac:dyDescent="0.3">
      <c r="B28" s="29" t="s">
        <v>36</v>
      </c>
      <c r="C28" s="335">
        <v>0</v>
      </c>
      <c r="D28" s="335"/>
      <c r="E28" s="335">
        <v>0</v>
      </c>
      <c r="F28" s="335"/>
      <c r="G28" s="335">
        <v>0</v>
      </c>
      <c r="H28" s="335"/>
      <c r="I28" s="54">
        <f t="shared" si="3"/>
        <v>0</v>
      </c>
    </row>
    <row r="29" spans="2:9" ht="16.5" thickBot="1" x14ac:dyDescent="0.3">
      <c r="B29" s="29" t="s">
        <v>37</v>
      </c>
      <c r="C29" s="344">
        <v>822</v>
      </c>
      <c r="D29" s="344"/>
      <c r="E29" s="344">
        <v>410</v>
      </c>
      <c r="F29" s="344"/>
      <c r="G29" s="344">
        <v>146</v>
      </c>
      <c r="H29" s="344"/>
      <c r="I29" s="54">
        <f t="shared" si="3"/>
        <v>1378</v>
      </c>
    </row>
    <row r="30" spans="2:9" ht="16.5" thickBot="1" x14ac:dyDescent="0.3">
      <c r="B30" s="29" t="s">
        <v>38</v>
      </c>
      <c r="C30" s="352">
        <v>267</v>
      </c>
      <c r="D30" s="353"/>
      <c r="E30" s="352">
        <v>355</v>
      </c>
      <c r="F30" s="354"/>
      <c r="G30" s="353">
        <v>84</v>
      </c>
      <c r="H30" s="353"/>
      <c r="I30" s="54">
        <f t="shared" si="3"/>
        <v>706</v>
      </c>
    </row>
    <row r="31" spans="2:9" ht="16.5" thickBot="1" x14ac:dyDescent="0.3">
      <c r="B31" s="29" t="s">
        <v>39</v>
      </c>
      <c r="C31" s="358">
        <v>592</v>
      </c>
      <c r="D31" s="362"/>
      <c r="E31" s="358">
        <v>675</v>
      </c>
      <c r="F31" s="359"/>
      <c r="G31" s="356">
        <v>90</v>
      </c>
      <c r="H31" s="357"/>
      <c r="I31" s="54">
        <f t="shared" si="3"/>
        <v>1357</v>
      </c>
    </row>
    <row r="32" spans="2:9" ht="30.75" customHeight="1" thickBot="1" x14ac:dyDescent="0.3">
      <c r="B32" s="30" t="s">
        <v>5</v>
      </c>
      <c r="C32" s="355">
        <f>SUM(C9:C31)</f>
        <v>9483</v>
      </c>
      <c r="D32" s="355"/>
      <c r="E32" s="355">
        <f t="shared" ref="E32" si="4">SUM(E9:E31)</f>
        <v>7426</v>
      </c>
      <c r="F32" s="355"/>
      <c r="G32" s="355">
        <f t="shared" ref="G32" si="5">SUM(G9:G31)</f>
        <v>1884</v>
      </c>
      <c r="H32" s="355"/>
      <c r="I32" s="55">
        <f>SUM(C32:H32)</f>
        <v>18793</v>
      </c>
    </row>
    <row r="33" spans="2:9" ht="16.5" thickBot="1" x14ac:dyDescent="0.3">
      <c r="C33" s="53"/>
      <c r="D33" s="53"/>
      <c r="E33" s="53"/>
      <c r="F33" s="53"/>
      <c r="G33" s="53"/>
      <c r="H33" s="53"/>
      <c r="I33" s="56"/>
    </row>
    <row r="34" spans="2:9" ht="23.25" customHeight="1" thickBot="1" x14ac:dyDescent="0.3">
      <c r="B34" s="16" t="s">
        <v>15</v>
      </c>
      <c r="C34" s="342">
        <f>SUM(C7+C32)</f>
        <v>21659</v>
      </c>
      <c r="D34" s="343"/>
      <c r="E34" s="342">
        <f t="shared" ref="E34" si="6">SUM(E7+E32)</f>
        <v>10755</v>
      </c>
      <c r="F34" s="343"/>
      <c r="G34" s="342">
        <f t="shared" ref="G34" si="7">SUM(G7+G32)</f>
        <v>4279</v>
      </c>
      <c r="H34" s="343"/>
      <c r="I34" s="57">
        <f>SUM(I7+I32)</f>
        <v>36693</v>
      </c>
    </row>
  </sheetData>
  <mergeCells count="88">
    <mergeCell ref="B2:I2"/>
    <mergeCell ref="C31:D31"/>
    <mergeCell ref="G22:H22"/>
    <mergeCell ref="E18:F18"/>
    <mergeCell ref="E19:F19"/>
    <mergeCell ref="E20:F20"/>
    <mergeCell ref="E21:F21"/>
    <mergeCell ref="E22:F22"/>
    <mergeCell ref="G17:H17"/>
    <mergeCell ref="G18:H18"/>
    <mergeCell ref="G19:H19"/>
    <mergeCell ref="G20:H20"/>
    <mergeCell ref="G21:H21"/>
    <mergeCell ref="C11:D11"/>
    <mergeCell ref="C12:D12"/>
    <mergeCell ref="C13:D13"/>
    <mergeCell ref="C32:D32"/>
    <mergeCell ref="C23:D23"/>
    <mergeCell ref="G29:H29"/>
    <mergeCell ref="G31:H31"/>
    <mergeCell ref="G32:H32"/>
    <mergeCell ref="E31:F31"/>
    <mergeCell ref="E32:F32"/>
    <mergeCell ref="E29:F29"/>
    <mergeCell ref="C25:D25"/>
    <mergeCell ref="C26:D26"/>
    <mergeCell ref="C27:D27"/>
    <mergeCell ref="G23:H23"/>
    <mergeCell ref="E23:F23"/>
    <mergeCell ref="C30:D30"/>
    <mergeCell ref="G30:H30"/>
    <mergeCell ref="E30:F30"/>
    <mergeCell ref="C22:D22"/>
    <mergeCell ref="C7:D7"/>
    <mergeCell ref="G10:H10"/>
    <mergeCell ref="C10:D10"/>
    <mergeCell ref="G7:H7"/>
    <mergeCell ref="G9:H9"/>
    <mergeCell ref="C16:D16"/>
    <mergeCell ref="E16:F16"/>
    <mergeCell ref="G16:H16"/>
    <mergeCell ref="G15:H15"/>
    <mergeCell ref="E15:F15"/>
    <mergeCell ref="C15:D15"/>
    <mergeCell ref="G11:H11"/>
    <mergeCell ref="G12:H12"/>
    <mergeCell ref="C14:D14"/>
    <mergeCell ref="E17:F17"/>
    <mergeCell ref="G4:H4"/>
    <mergeCell ref="G5:H5"/>
    <mergeCell ref="G6:H6"/>
    <mergeCell ref="C20:D20"/>
    <mergeCell ref="C21:D21"/>
    <mergeCell ref="C17:D17"/>
    <mergeCell ref="C18:D18"/>
    <mergeCell ref="C19:D19"/>
    <mergeCell ref="C4:D4"/>
    <mergeCell ref="C5:D5"/>
    <mergeCell ref="C6:D6"/>
    <mergeCell ref="C9:D9"/>
    <mergeCell ref="E9:F9"/>
    <mergeCell ref="E4:F4"/>
    <mergeCell ref="E5:F5"/>
    <mergeCell ref="E6:F6"/>
    <mergeCell ref="E7:F7"/>
    <mergeCell ref="C34:D34"/>
    <mergeCell ref="E34:F34"/>
    <mergeCell ref="G34:H34"/>
    <mergeCell ref="C24:D24"/>
    <mergeCell ref="E24:F24"/>
    <mergeCell ref="G24:H24"/>
    <mergeCell ref="G25:H25"/>
    <mergeCell ref="G26:H26"/>
    <mergeCell ref="G27:H27"/>
    <mergeCell ref="G28:H28"/>
    <mergeCell ref="C28:D28"/>
    <mergeCell ref="C29:D29"/>
    <mergeCell ref="E25:F25"/>
    <mergeCell ref="E26:F26"/>
    <mergeCell ref="E27:F27"/>
    <mergeCell ref="E28:F28"/>
    <mergeCell ref="G13:H13"/>
    <mergeCell ref="G14:H14"/>
    <mergeCell ref="E10:F10"/>
    <mergeCell ref="E11:F11"/>
    <mergeCell ref="E12:F12"/>
    <mergeCell ref="E13:F13"/>
    <mergeCell ref="E14:F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workbookViewId="0">
      <pane ySplit="4" topLeftCell="A5" activePane="bottomLeft" state="frozen"/>
      <selection pane="bottomLeft" activeCell="I7" sqref="I7:J7"/>
    </sheetView>
  </sheetViews>
  <sheetFormatPr defaultRowHeight="15" x14ac:dyDescent="0.25"/>
  <cols>
    <col min="1" max="1" width="1.85546875" customWidth="1"/>
    <col min="2" max="2" width="22.42578125" customWidth="1"/>
    <col min="3" max="3" width="17.28515625" customWidth="1"/>
    <col min="4" max="4" width="17.140625" customWidth="1"/>
    <col min="5" max="5" width="15.42578125" customWidth="1"/>
    <col min="6" max="6" width="18.85546875" customWidth="1"/>
    <col min="7" max="7" width="8.5703125" customWidth="1"/>
    <col min="8" max="8" width="7.5703125" customWidth="1"/>
  </cols>
  <sheetData>
    <row r="2" spans="2:10" ht="37.5" customHeight="1" thickBot="1" x14ac:dyDescent="0.3">
      <c r="B2" s="403" t="s">
        <v>72</v>
      </c>
      <c r="C2" s="403"/>
      <c r="D2" s="404"/>
      <c r="E2" s="250"/>
      <c r="F2" s="250"/>
      <c r="G2" s="250"/>
      <c r="H2" s="250"/>
      <c r="I2" s="250"/>
      <c r="J2" s="250"/>
    </row>
    <row r="3" spans="2:10" ht="27" customHeight="1" thickBot="1" x14ac:dyDescent="0.3">
      <c r="B3" s="417" t="s">
        <v>51</v>
      </c>
      <c r="C3" s="414" t="s">
        <v>17</v>
      </c>
      <c r="D3" s="415"/>
      <c r="E3" s="416"/>
      <c r="F3" s="40"/>
      <c r="G3" s="315" t="s">
        <v>16</v>
      </c>
      <c r="H3" s="418"/>
      <c r="I3" s="419"/>
      <c r="J3" s="316"/>
    </row>
    <row r="4" spans="2:10" ht="25.5" customHeight="1" thickBot="1" x14ac:dyDescent="0.3">
      <c r="B4" s="246"/>
      <c r="C4" s="1" t="s">
        <v>56</v>
      </c>
      <c r="D4" s="1" t="s">
        <v>57</v>
      </c>
      <c r="E4" s="1" t="s">
        <v>58</v>
      </c>
      <c r="F4" s="39" t="s">
        <v>5</v>
      </c>
      <c r="G4" s="151" t="s">
        <v>60</v>
      </c>
      <c r="H4" s="316"/>
      <c r="I4" s="315" t="s">
        <v>61</v>
      </c>
      <c r="J4" s="392"/>
    </row>
    <row r="5" spans="2:10" ht="21.95" customHeight="1" thickBot="1" x14ac:dyDescent="0.3">
      <c r="B5" s="5" t="s">
        <v>52</v>
      </c>
      <c r="C5" s="122">
        <v>786677855.40999997</v>
      </c>
      <c r="D5" s="122">
        <v>36824158.560000002</v>
      </c>
      <c r="E5" s="122">
        <v>105952641.17</v>
      </c>
      <c r="F5" s="109">
        <f t="shared" ref="F5:F8" si="0">SUM(C5:E5)</f>
        <v>929454655.13999999</v>
      </c>
      <c r="G5" s="393">
        <v>0</v>
      </c>
      <c r="H5" s="395"/>
      <c r="I5" s="393">
        <v>0</v>
      </c>
      <c r="J5" s="395"/>
    </row>
    <row r="6" spans="2:10" ht="21.95" customHeight="1" thickBot="1" x14ac:dyDescent="0.3">
      <c r="B6" s="8" t="s">
        <v>53</v>
      </c>
      <c r="C6" s="31">
        <v>0</v>
      </c>
      <c r="D6" s="31">
        <v>0</v>
      </c>
      <c r="E6" s="31">
        <v>0</v>
      </c>
      <c r="F6" s="109">
        <f t="shared" si="0"/>
        <v>0</v>
      </c>
      <c r="G6" s="393">
        <v>34781353.399999999</v>
      </c>
      <c r="H6" s="395"/>
      <c r="I6" s="393">
        <v>1099358.1599999999</v>
      </c>
      <c r="J6" s="395"/>
    </row>
    <row r="7" spans="2:10" ht="21.95" customHeight="1" thickBot="1" x14ac:dyDescent="0.3">
      <c r="B7" s="14" t="s">
        <v>54</v>
      </c>
      <c r="C7" s="24">
        <v>0</v>
      </c>
      <c r="D7" s="24">
        <v>0</v>
      </c>
      <c r="E7" s="24">
        <v>0</v>
      </c>
      <c r="F7" s="109">
        <f t="shared" si="0"/>
        <v>0</v>
      </c>
      <c r="G7" s="393">
        <v>36483192.18</v>
      </c>
      <c r="H7" s="395"/>
      <c r="I7" s="393">
        <v>0</v>
      </c>
      <c r="J7" s="395"/>
    </row>
    <row r="8" spans="2:10" ht="21.95" customHeight="1" thickBot="1" x14ac:dyDescent="0.3">
      <c r="B8" s="11"/>
      <c r="C8" s="24">
        <f>SUM(C5+C6+C7)</f>
        <v>786677855.40999997</v>
      </c>
      <c r="D8" s="24">
        <f t="shared" ref="D8:E8" si="1">SUM(D5+D6+D7)</f>
        <v>36824158.560000002</v>
      </c>
      <c r="E8" s="24">
        <f t="shared" si="1"/>
        <v>105952641.17</v>
      </c>
      <c r="F8" s="109">
        <f t="shared" si="0"/>
        <v>929454655.13999999</v>
      </c>
      <c r="G8" s="393">
        <f>SUM(G5:G7)</f>
        <v>71264545.579999998</v>
      </c>
      <c r="H8" s="394"/>
      <c r="I8" s="393">
        <f>SUM(I5:I7)</f>
        <v>1099358.1599999999</v>
      </c>
      <c r="J8" s="394"/>
    </row>
    <row r="9" spans="2:10" ht="21.95" customHeight="1" thickBot="1" x14ac:dyDescent="0.3">
      <c r="B9" s="10"/>
      <c r="C9" s="407">
        <f>SUM(C8:E8)</f>
        <v>929454655.13999999</v>
      </c>
      <c r="D9" s="408"/>
      <c r="E9" s="409"/>
      <c r="F9" s="45"/>
      <c r="G9" s="399"/>
      <c r="H9" s="316"/>
      <c r="I9" s="399"/>
      <c r="J9" s="316"/>
    </row>
    <row r="10" spans="2:10" ht="12" customHeight="1" thickBot="1" x14ac:dyDescent="0.3">
      <c r="B10" s="10"/>
      <c r="C10" s="9"/>
      <c r="D10" s="9"/>
      <c r="E10" s="9"/>
      <c r="F10" s="9"/>
    </row>
    <row r="11" spans="2:10" ht="21.95" customHeight="1" thickBot="1" x14ac:dyDescent="0.3">
      <c r="B11" s="2" t="s">
        <v>23</v>
      </c>
      <c r="C11" s="139">
        <v>14201938.789999999</v>
      </c>
      <c r="D11" s="139">
        <v>3002164.61</v>
      </c>
      <c r="E11" s="139">
        <v>0</v>
      </c>
      <c r="F11" s="140">
        <f>SUM(C11:E11)</f>
        <v>17204103.399999999</v>
      </c>
      <c r="G11" s="363">
        <v>0</v>
      </c>
      <c r="H11" s="364"/>
      <c r="I11" s="367">
        <v>0</v>
      </c>
      <c r="J11" s="398"/>
    </row>
    <row r="12" spans="2:10" ht="21.95" customHeight="1" thickBot="1" x14ac:dyDescent="0.3">
      <c r="B12" s="2" t="s">
        <v>24</v>
      </c>
      <c r="C12" s="112">
        <v>9550874.6400000006</v>
      </c>
      <c r="D12" s="112">
        <v>1440707.6</v>
      </c>
      <c r="E12" s="112">
        <v>0</v>
      </c>
      <c r="F12" s="140">
        <f>SUM(C12:E12)</f>
        <v>10991582.24</v>
      </c>
      <c r="G12" s="363">
        <v>0</v>
      </c>
      <c r="H12" s="364"/>
      <c r="I12" s="377">
        <v>0</v>
      </c>
      <c r="J12" s="378"/>
    </row>
    <row r="13" spans="2:10" ht="21.95" customHeight="1" thickBot="1" x14ac:dyDescent="0.3">
      <c r="B13" s="2" t="s">
        <v>25</v>
      </c>
      <c r="C13" s="139">
        <v>95222432.719999999</v>
      </c>
      <c r="D13" s="139">
        <v>23116099.030000001</v>
      </c>
      <c r="E13" s="139">
        <v>1753227.8</v>
      </c>
      <c r="F13" s="140">
        <f t="shared" ref="F13:F33" si="2">SUM(C13:E13)</f>
        <v>120091759.55</v>
      </c>
      <c r="G13" s="363">
        <v>0</v>
      </c>
      <c r="H13" s="364"/>
      <c r="I13" s="377">
        <v>0</v>
      </c>
      <c r="J13" s="378"/>
    </row>
    <row r="14" spans="2:10" ht="21.95" customHeight="1" thickBot="1" x14ac:dyDescent="0.3">
      <c r="B14" s="2" t="s">
        <v>26</v>
      </c>
      <c r="C14" s="139">
        <v>45252292.840000004</v>
      </c>
      <c r="D14" s="139">
        <v>541392.23</v>
      </c>
      <c r="E14" s="139">
        <v>3799401.94</v>
      </c>
      <c r="F14" s="140">
        <f t="shared" si="2"/>
        <v>49593087.009999998</v>
      </c>
      <c r="G14" s="363">
        <v>0</v>
      </c>
      <c r="H14" s="364"/>
      <c r="I14" s="377">
        <v>0</v>
      </c>
      <c r="J14" s="378"/>
    </row>
    <row r="15" spans="2:10" ht="21.95" customHeight="1" thickBot="1" x14ac:dyDescent="0.3">
      <c r="B15" s="2" t="s">
        <v>27</v>
      </c>
      <c r="C15" s="139">
        <v>4761896.21</v>
      </c>
      <c r="D15" s="139">
        <f>695486.2+154921.83</f>
        <v>850408.02999999991</v>
      </c>
      <c r="E15" s="139">
        <v>0</v>
      </c>
      <c r="F15" s="140">
        <f t="shared" si="2"/>
        <v>5612304.2400000002</v>
      </c>
      <c r="G15" s="363">
        <v>0</v>
      </c>
      <c r="H15" s="364"/>
      <c r="I15" s="377">
        <v>0</v>
      </c>
      <c r="J15" s="378"/>
    </row>
    <row r="16" spans="2:10" ht="21.95" customHeight="1" thickBot="1" x14ac:dyDescent="0.3">
      <c r="B16" s="2" t="s">
        <v>28</v>
      </c>
      <c r="C16" s="139">
        <v>16171864.550000001</v>
      </c>
      <c r="D16" s="139">
        <v>1637355.5</v>
      </c>
      <c r="E16" s="139">
        <v>113006.26</v>
      </c>
      <c r="F16" s="110">
        <f t="shared" si="2"/>
        <v>17922226.310000002</v>
      </c>
      <c r="G16" s="384">
        <v>185.18</v>
      </c>
      <c r="H16" s="385"/>
      <c r="I16" s="396">
        <v>0</v>
      </c>
      <c r="J16" s="397"/>
    </row>
    <row r="17" spans="2:10" ht="21.95" customHeight="1" thickBot="1" x14ac:dyDescent="0.3">
      <c r="B17" s="2" t="s">
        <v>29</v>
      </c>
      <c r="C17" s="139">
        <v>61462018.979999997</v>
      </c>
      <c r="D17" s="139">
        <v>18605642.02</v>
      </c>
      <c r="E17" s="139">
        <v>0</v>
      </c>
      <c r="F17" s="110">
        <f t="shared" si="2"/>
        <v>80067661</v>
      </c>
      <c r="G17" s="363">
        <v>0</v>
      </c>
      <c r="H17" s="386"/>
      <c r="I17" s="377">
        <v>0</v>
      </c>
      <c r="J17" s="378"/>
    </row>
    <row r="18" spans="2:10" ht="21.95" customHeight="1" thickBot="1" x14ac:dyDescent="0.3">
      <c r="B18" s="2" t="s">
        <v>30</v>
      </c>
      <c r="C18" s="112">
        <v>45056049.530000001</v>
      </c>
      <c r="D18" s="112">
        <v>830209.21</v>
      </c>
      <c r="E18" s="125">
        <v>0</v>
      </c>
      <c r="F18" s="126">
        <f t="shared" si="2"/>
        <v>45886258.740000002</v>
      </c>
      <c r="G18" s="363">
        <v>0</v>
      </c>
      <c r="H18" s="364"/>
      <c r="I18" s="377">
        <v>0</v>
      </c>
      <c r="J18" s="378"/>
    </row>
    <row r="19" spans="2:10" ht="21.95" customHeight="1" thickBot="1" x14ac:dyDescent="0.3">
      <c r="B19" s="2" t="s">
        <v>31</v>
      </c>
      <c r="C19" s="139">
        <v>6992517.5999999996</v>
      </c>
      <c r="D19" s="139">
        <v>1607528.8</v>
      </c>
      <c r="E19" s="139">
        <v>69703.490000000005</v>
      </c>
      <c r="F19" s="120">
        <f t="shared" si="2"/>
        <v>8669749.8900000006</v>
      </c>
      <c r="G19" s="387">
        <v>0</v>
      </c>
      <c r="H19" s="388"/>
      <c r="I19" s="390">
        <v>0</v>
      </c>
      <c r="J19" s="391"/>
    </row>
    <row r="20" spans="2:10" ht="21.95" customHeight="1" thickBot="1" x14ac:dyDescent="0.3">
      <c r="B20" s="2" t="s">
        <v>32</v>
      </c>
      <c r="C20" s="144">
        <v>19485575.350000001</v>
      </c>
      <c r="D20" s="144">
        <v>9716999.5600000005</v>
      </c>
      <c r="E20" s="144">
        <v>0</v>
      </c>
      <c r="F20" s="120">
        <f t="shared" si="2"/>
        <v>29202574.910000004</v>
      </c>
      <c r="G20" s="363">
        <v>0</v>
      </c>
      <c r="H20" s="364"/>
      <c r="I20" s="377">
        <v>0</v>
      </c>
      <c r="J20" s="378"/>
    </row>
    <row r="21" spans="2:10" ht="21.95" customHeight="1" thickBot="1" x14ac:dyDescent="0.3">
      <c r="B21" s="2" t="s">
        <v>33</v>
      </c>
      <c r="C21" s="139">
        <v>28907766.640000001</v>
      </c>
      <c r="D21" s="139">
        <v>188302.62</v>
      </c>
      <c r="E21" s="139">
        <v>54778.71</v>
      </c>
      <c r="F21" s="124">
        <f t="shared" si="2"/>
        <v>29150847.970000003</v>
      </c>
      <c r="G21" s="363">
        <v>0</v>
      </c>
      <c r="H21" s="364"/>
      <c r="I21" s="377">
        <v>0</v>
      </c>
      <c r="J21" s="378"/>
    </row>
    <row r="22" spans="2:10" ht="21.95" customHeight="1" thickBot="1" x14ac:dyDescent="0.3">
      <c r="B22" s="2" t="s">
        <v>34</v>
      </c>
      <c r="C22" s="149">
        <v>26109727.73</v>
      </c>
      <c r="D22" s="145">
        <v>5851534.6200000001</v>
      </c>
      <c r="E22" s="146">
        <v>668301.5</v>
      </c>
      <c r="F22" s="124">
        <f t="shared" si="2"/>
        <v>32629563.850000001</v>
      </c>
      <c r="G22" s="363">
        <v>0</v>
      </c>
      <c r="H22" s="364"/>
      <c r="I22" s="377">
        <v>0</v>
      </c>
      <c r="J22" s="378"/>
    </row>
    <row r="23" spans="2:10" ht="21.95" customHeight="1" thickBot="1" x14ac:dyDescent="0.3">
      <c r="B23" s="2" t="s">
        <v>35</v>
      </c>
      <c r="C23" s="150">
        <v>3956562.55</v>
      </c>
      <c r="D23" s="147">
        <v>0</v>
      </c>
      <c r="E23" s="148">
        <v>0</v>
      </c>
      <c r="F23" s="124">
        <f t="shared" si="2"/>
        <v>3956562.55</v>
      </c>
      <c r="G23" s="377">
        <v>0</v>
      </c>
      <c r="H23" s="389"/>
      <c r="I23" s="377">
        <v>0</v>
      </c>
      <c r="J23" s="378"/>
    </row>
    <row r="24" spans="2:10" ht="21.95" customHeight="1" thickBot="1" x14ac:dyDescent="0.3">
      <c r="B24" s="2" t="s">
        <v>36</v>
      </c>
      <c r="C24" s="112">
        <v>63571818.329999998</v>
      </c>
      <c r="D24" s="112">
        <v>18937073.609999999</v>
      </c>
      <c r="E24" s="112">
        <v>1223417.3500000001</v>
      </c>
      <c r="F24" s="110">
        <f t="shared" si="2"/>
        <v>83732309.289999992</v>
      </c>
      <c r="G24" s="363">
        <v>0</v>
      </c>
      <c r="H24" s="364"/>
      <c r="I24" s="377">
        <v>0</v>
      </c>
      <c r="J24" s="378"/>
    </row>
    <row r="25" spans="2:10" ht="21.95" customHeight="1" thickBot="1" x14ac:dyDescent="0.3">
      <c r="B25" s="2" t="s">
        <v>37</v>
      </c>
      <c r="C25" s="139">
        <v>34726811.609999999</v>
      </c>
      <c r="D25" s="139">
        <v>1906144.58</v>
      </c>
      <c r="E25" s="139">
        <v>34104.86</v>
      </c>
      <c r="F25" s="110">
        <f t="shared" si="2"/>
        <v>36667061.049999997</v>
      </c>
      <c r="G25" s="371">
        <f>'[1]BÜTÇE GEL.GİD.'!F11</f>
        <v>0</v>
      </c>
      <c r="H25" s="372"/>
      <c r="I25" s="371">
        <f>'[1]BÜTÇE GEL.GİD.'!H11</f>
        <v>0</v>
      </c>
      <c r="J25" s="372"/>
    </row>
    <row r="26" spans="2:10" ht="21.95" customHeight="1" thickBot="1" x14ac:dyDescent="0.3">
      <c r="B26" s="2" t="s">
        <v>38</v>
      </c>
      <c r="C26" s="141">
        <v>12479108.640000001</v>
      </c>
      <c r="D26" s="141">
        <v>2918284.89</v>
      </c>
      <c r="E26" s="141">
        <v>0</v>
      </c>
      <c r="F26" s="110">
        <f t="shared" si="2"/>
        <v>15397393.530000001</v>
      </c>
      <c r="G26" s="363">
        <v>0</v>
      </c>
      <c r="H26" s="364"/>
      <c r="I26" s="377">
        <v>0</v>
      </c>
      <c r="J26" s="378"/>
    </row>
    <row r="27" spans="2:10" ht="21.95" customHeight="1" thickBot="1" x14ac:dyDescent="0.3">
      <c r="B27" s="2" t="s">
        <v>39</v>
      </c>
      <c r="C27" s="113">
        <v>64904377.850000001</v>
      </c>
      <c r="D27" s="127">
        <v>4986103.87</v>
      </c>
      <c r="E27" s="119">
        <v>633715.93000000005</v>
      </c>
      <c r="F27" s="110">
        <f t="shared" si="2"/>
        <v>70524197.650000006</v>
      </c>
      <c r="G27" s="373">
        <v>9013.17</v>
      </c>
      <c r="H27" s="364"/>
      <c r="I27" s="377">
        <v>0</v>
      </c>
      <c r="J27" s="378"/>
    </row>
    <row r="28" spans="2:10" ht="21.95" customHeight="1" thickBot="1" x14ac:dyDescent="0.3">
      <c r="B28" s="48" t="s">
        <v>40</v>
      </c>
      <c r="C28" s="114">
        <v>0</v>
      </c>
      <c r="D28" s="115">
        <v>0</v>
      </c>
      <c r="E28" s="116">
        <v>0</v>
      </c>
      <c r="F28" s="110">
        <f t="shared" si="2"/>
        <v>0</v>
      </c>
      <c r="G28" s="379">
        <v>5576133.6500000004</v>
      </c>
      <c r="H28" s="379"/>
      <c r="I28" s="375">
        <v>0</v>
      </c>
      <c r="J28" s="375"/>
    </row>
    <row r="29" spans="2:10" ht="21.95" customHeight="1" thickBot="1" x14ac:dyDescent="0.3">
      <c r="B29" s="48" t="s">
        <v>41</v>
      </c>
      <c r="C29" s="128">
        <v>679238.15</v>
      </c>
      <c r="D29" s="128">
        <v>49675.360000000001</v>
      </c>
      <c r="E29" s="128">
        <v>0</v>
      </c>
      <c r="F29" s="110">
        <f t="shared" si="2"/>
        <v>728913.51</v>
      </c>
      <c r="G29" s="365">
        <v>333949.71999999997</v>
      </c>
      <c r="H29" s="365"/>
      <c r="I29" s="376">
        <v>473.41</v>
      </c>
      <c r="J29" s="376"/>
    </row>
    <row r="30" spans="2:10" ht="21.95" customHeight="1" thickBot="1" x14ac:dyDescent="0.3">
      <c r="B30" s="48" t="s">
        <v>42</v>
      </c>
      <c r="C30" s="142">
        <v>955195</v>
      </c>
      <c r="D30" s="143">
        <v>267814.68</v>
      </c>
      <c r="E30" s="143">
        <v>0</v>
      </c>
      <c r="F30" s="110">
        <f t="shared" si="2"/>
        <v>1223009.68</v>
      </c>
      <c r="G30" s="369">
        <v>3856735.32</v>
      </c>
      <c r="H30" s="370"/>
      <c r="I30" s="377">
        <v>0</v>
      </c>
      <c r="J30" s="378"/>
    </row>
    <row r="31" spans="2:10" ht="21.95" customHeight="1" thickBot="1" x14ac:dyDescent="0.3">
      <c r="B31" s="48" t="s">
        <v>43</v>
      </c>
      <c r="C31" s="117">
        <v>0</v>
      </c>
      <c r="D31" s="117">
        <v>0</v>
      </c>
      <c r="E31" s="117">
        <v>0</v>
      </c>
      <c r="F31" s="110">
        <f t="shared" si="2"/>
        <v>0</v>
      </c>
      <c r="G31" s="363">
        <v>0</v>
      </c>
      <c r="H31" s="364"/>
      <c r="I31" s="377">
        <v>0</v>
      </c>
      <c r="J31" s="378"/>
    </row>
    <row r="32" spans="2:10" ht="21.95" customHeight="1" thickBot="1" x14ac:dyDescent="0.3">
      <c r="B32" s="48" t="s">
        <v>44</v>
      </c>
      <c r="C32" s="24">
        <v>0</v>
      </c>
      <c r="D32" s="118">
        <v>0</v>
      </c>
      <c r="E32" s="26">
        <v>0</v>
      </c>
      <c r="F32" s="110">
        <f t="shared" si="2"/>
        <v>0</v>
      </c>
      <c r="G32" s="366">
        <v>2997021.68</v>
      </c>
      <c r="H32" s="366"/>
      <c r="I32" s="374">
        <v>422.49</v>
      </c>
      <c r="J32" s="374"/>
    </row>
    <row r="33" spans="2:10" ht="21.95" customHeight="1" thickBot="1" x14ac:dyDescent="0.3">
      <c r="B33" s="48" t="s">
        <v>55</v>
      </c>
      <c r="C33" s="24">
        <v>0</v>
      </c>
      <c r="D33" s="118">
        <v>0</v>
      </c>
      <c r="E33" s="26">
        <v>0</v>
      </c>
      <c r="F33" s="110">
        <f t="shared" si="2"/>
        <v>0</v>
      </c>
      <c r="G33" s="367">
        <v>8994905.5600000005</v>
      </c>
      <c r="H33" s="368"/>
      <c r="I33" s="377">
        <v>0</v>
      </c>
      <c r="J33" s="378"/>
    </row>
    <row r="34" spans="2:10" ht="21.95" customHeight="1" thickBot="1" x14ac:dyDescent="0.3">
      <c r="B34" s="12" t="s">
        <v>5</v>
      </c>
      <c r="C34" s="24">
        <f>SUM(C11:C33)</f>
        <v>554448067.71000004</v>
      </c>
      <c r="D34" s="24">
        <f>SUM(D11:D33)</f>
        <v>96453440.820000008</v>
      </c>
      <c r="E34" s="24">
        <f>SUM(E11:E33)</f>
        <v>8349657.8400000008</v>
      </c>
      <c r="F34" s="110">
        <f t="shared" ref="F34" si="3">SUM(C34:E34)</f>
        <v>659251166.37000012</v>
      </c>
      <c r="G34" s="363">
        <f>SUM(G11:G33)</f>
        <v>21767944.280000001</v>
      </c>
      <c r="H34" s="364"/>
      <c r="I34" s="380">
        <f>SUM(I11:I33)</f>
        <v>895.90000000000009</v>
      </c>
      <c r="J34" s="381"/>
    </row>
    <row r="35" spans="2:10" ht="21.95" customHeight="1" thickBot="1" x14ac:dyDescent="0.3">
      <c r="B35" s="13"/>
      <c r="C35" s="407">
        <f>SUM(C34:E34)</f>
        <v>659251166.37000012</v>
      </c>
      <c r="D35" s="410"/>
      <c r="E35" s="411"/>
      <c r="F35" s="46"/>
      <c r="G35" s="151"/>
      <c r="H35" s="316"/>
      <c r="I35" s="382"/>
      <c r="J35" s="383"/>
    </row>
    <row r="36" spans="2:10" ht="21.95" customHeight="1" thickBot="1" x14ac:dyDescent="0.3">
      <c r="B36" s="23"/>
      <c r="C36" s="25"/>
      <c r="D36" s="32"/>
      <c r="E36" s="33"/>
      <c r="F36" s="33"/>
    </row>
    <row r="37" spans="2:10" ht="31.5" customHeight="1" thickBot="1" x14ac:dyDescent="0.3">
      <c r="B37" s="6" t="s">
        <v>5</v>
      </c>
      <c r="C37" s="26">
        <f t="shared" ref="C37:I37" si="4">SUM(C8+C34)</f>
        <v>1341125923.1199999</v>
      </c>
      <c r="D37" s="26">
        <f t="shared" si="4"/>
        <v>133277599.38000001</v>
      </c>
      <c r="E37" s="26">
        <f t="shared" si="4"/>
        <v>114302299.01000001</v>
      </c>
      <c r="F37" s="44"/>
      <c r="G37" s="400">
        <f t="shared" si="4"/>
        <v>93032489.859999999</v>
      </c>
      <c r="H37" s="401"/>
      <c r="I37" s="380">
        <f t="shared" si="4"/>
        <v>1100254.0599999998</v>
      </c>
      <c r="J37" s="368"/>
    </row>
    <row r="38" spans="2:10" ht="30.75" customHeight="1" thickBot="1" x14ac:dyDescent="0.3">
      <c r="C38" s="412">
        <f>SUM(C37:E37)</f>
        <v>1588705821.51</v>
      </c>
      <c r="D38" s="410"/>
      <c r="E38" s="413"/>
      <c r="F38" s="47"/>
      <c r="G38" s="405"/>
      <c r="H38" s="406"/>
      <c r="I38" s="402"/>
      <c r="J38" s="361"/>
    </row>
  </sheetData>
  <mergeCells count="73">
    <mergeCell ref="I37:J37"/>
    <mergeCell ref="G37:H37"/>
    <mergeCell ref="I38:J38"/>
    <mergeCell ref="B2:J2"/>
    <mergeCell ref="G38:H38"/>
    <mergeCell ref="C9:E9"/>
    <mergeCell ref="C35:E35"/>
    <mergeCell ref="C38:E38"/>
    <mergeCell ref="C3:E3"/>
    <mergeCell ref="B3:B4"/>
    <mergeCell ref="G11:H11"/>
    <mergeCell ref="G3:J3"/>
    <mergeCell ref="I12:J12"/>
    <mergeCell ref="I13:J13"/>
    <mergeCell ref="I14:J14"/>
    <mergeCell ref="I15:J15"/>
    <mergeCell ref="I16:J16"/>
    <mergeCell ref="I11:J11"/>
    <mergeCell ref="G9:H9"/>
    <mergeCell ref="I9:J9"/>
    <mergeCell ref="I5:J5"/>
    <mergeCell ref="I6:J6"/>
    <mergeCell ref="I7:J7"/>
    <mergeCell ref="I8:J8"/>
    <mergeCell ref="I4:J4"/>
    <mergeCell ref="G8:H8"/>
    <mergeCell ref="G5:H5"/>
    <mergeCell ref="G6:H6"/>
    <mergeCell ref="G7:H7"/>
    <mergeCell ref="G4:H4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33:J33"/>
    <mergeCell ref="I34:J34"/>
    <mergeCell ref="I35:J35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I27:J27"/>
    <mergeCell ref="G24:H24"/>
    <mergeCell ref="G25:H25"/>
    <mergeCell ref="G26:H26"/>
    <mergeCell ref="G27:H27"/>
    <mergeCell ref="I32:J32"/>
    <mergeCell ref="I28:J28"/>
    <mergeCell ref="I29:J29"/>
    <mergeCell ref="I30:J30"/>
    <mergeCell ref="I31:J31"/>
    <mergeCell ref="G28:H28"/>
    <mergeCell ref="G34:H34"/>
    <mergeCell ref="G35:H35"/>
    <mergeCell ref="G29:H29"/>
    <mergeCell ref="G31:H31"/>
    <mergeCell ref="G32:H32"/>
    <mergeCell ref="G33:H33"/>
    <mergeCell ref="G30:H30"/>
  </mergeCells>
  <pageMargins left="0.19685039370078741" right="0" top="0" bottom="0" header="0" footer="0"/>
  <pageSetup paperSize="9" scale="75" orientation="portrait" r:id="rId1"/>
  <ignoredErrors>
    <ignoredError sqref="F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asıl tablo</vt:lpstr>
      <vt:lpstr>GELİR</vt:lpstr>
      <vt:lpstr>MÜKELLEF SAY.</vt:lpstr>
      <vt:lpstr>BÜTÇE GEL.GİD.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2018-11-01T05:46:12Z</dcterms:modified>
</cp:coreProperties>
</file>